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DieseArbeitsmappe" defaultThemeVersion="124226"/>
  <bookViews>
    <workbookView xWindow="-264" yWindow="516" windowWidth="18732" windowHeight="8112" tabRatio="547"/>
  </bookViews>
  <sheets>
    <sheet name="so gehts" sheetId="16" r:id="rId1"/>
    <sheet name="TN-Liste_AEJ_kurz" sheetId="14" r:id="rId2"/>
    <sheet name="Antrag_AEJ_kurz" sheetId="8" r:id="rId3"/>
    <sheet name="Zuweisungsbescheid AEJ_kurz" sheetId="17" r:id="rId4"/>
    <sheet name="Themenschlüssel" sheetId="5" r:id="rId5"/>
    <sheet name="Stundenzettel" sheetId="19" r:id="rId6"/>
    <sheet name="FöRiLi_kurz" sheetId="18" r:id="rId7"/>
  </sheets>
  <externalReferences>
    <externalReference r:id="rId8"/>
    <externalReference r:id="rId9"/>
  </externalReferences>
  <definedNames>
    <definedName name="_xlnm.Print_Area" localSheetId="2">Antrag_AEJ_kurz!$A$1:$AD$94</definedName>
    <definedName name="_xlnm.Print_Area" localSheetId="6">FöRiLi_kurz!$A$1:$C$10</definedName>
    <definedName name="_xlnm.Print_Area" localSheetId="0">'so gehts'!$A$1:$W$23</definedName>
    <definedName name="_xlnm.Print_Area" localSheetId="5">Stundenzettel!$A$1:$G$35</definedName>
    <definedName name="_xlnm.Print_Area" localSheetId="1">'TN-Liste_AEJ_kurz'!$A$1:$AA$150</definedName>
    <definedName name="_xlnm.Print_Area" localSheetId="3">'Zuweisungsbescheid AEJ_kurz'!$A$1:$AE$54</definedName>
    <definedName name="_xlnm.Print_Titles" localSheetId="1">'TN-Liste_AEJ_kurz'!$1:$5</definedName>
    <definedName name="Kennzeichen">Themenschlüssel!$A$27:$A$31</definedName>
    <definedName name="Themenschwerpunkte" localSheetId="0">[1]Themenschlüssel!$B$7:$B$23</definedName>
    <definedName name="Themenschwerpunkte" localSheetId="3">[2]Themenschlüssel!$B$7:$B$23</definedName>
    <definedName name="Themenschwerpunkte">Themenschlüssel!$A$7:$A$23</definedName>
  </definedNames>
  <calcPr calcId="145621"/>
</workbook>
</file>

<file path=xl/calcChain.xml><?xml version="1.0" encoding="utf-8"?>
<calcChain xmlns="http://schemas.openxmlformats.org/spreadsheetml/2006/main">
  <c r="I9" i="17" l="1"/>
  <c r="I8" i="17"/>
  <c r="L33" i="17" l="1"/>
  <c r="Z54" i="8" l="1"/>
  <c r="F17" i="19" l="1"/>
  <c r="F16" i="19"/>
  <c r="F13" i="19"/>
  <c r="L35" i="8" l="1"/>
  <c r="AA43" i="8" s="1"/>
  <c r="Z29" i="14" l="1"/>
  <c r="X29" i="14"/>
  <c r="V29" i="14"/>
  <c r="T29" i="14"/>
  <c r="R29" i="14"/>
  <c r="P29" i="14"/>
  <c r="N29" i="14"/>
  <c r="L29" i="14"/>
  <c r="I13" i="8" l="1"/>
  <c r="I12" i="8"/>
  <c r="G34" i="19" l="1"/>
  <c r="G35" i="19" s="1"/>
  <c r="F14" i="19"/>
  <c r="F15" i="19"/>
  <c r="H4" i="8"/>
  <c r="R139" i="14" l="1"/>
  <c r="K43" i="14"/>
  <c r="K42" i="14"/>
  <c r="K41" i="14"/>
  <c r="K40" i="14"/>
  <c r="K39" i="14"/>
  <c r="AE39" i="14"/>
  <c r="AE40" i="14"/>
  <c r="L51" i="14"/>
  <c r="L73" i="14" s="1"/>
  <c r="L95" i="14" s="1"/>
  <c r="L117" i="14" s="1"/>
  <c r="N51" i="14"/>
  <c r="N73" i="14" s="1"/>
  <c r="N95" i="14" s="1"/>
  <c r="N117" i="14" s="1"/>
  <c r="P51" i="14"/>
  <c r="P73" i="14" s="1"/>
  <c r="P95" i="14" s="1"/>
  <c r="P117" i="14" s="1"/>
  <c r="R51" i="14"/>
  <c r="R73" i="14" s="1"/>
  <c r="R95" i="14" s="1"/>
  <c r="R117" i="14" s="1"/>
  <c r="T51" i="14"/>
  <c r="T73" i="14" s="1"/>
  <c r="T95" i="14" s="1"/>
  <c r="T117" i="14" s="1"/>
  <c r="T139" i="14" s="1"/>
  <c r="V51" i="14"/>
  <c r="V73" i="14" s="1"/>
  <c r="V95" i="14" s="1"/>
  <c r="V117" i="14" s="1"/>
  <c r="V139" i="14" s="1"/>
  <c r="X51" i="14"/>
  <c r="X73" i="14" s="1"/>
  <c r="X95" i="14" s="1"/>
  <c r="X117" i="14" s="1"/>
  <c r="X139" i="14" s="1"/>
  <c r="Z51" i="14"/>
  <c r="Z73" i="14" s="1"/>
  <c r="Z95" i="14" s="1"/>
  <c r="Z117" i="14" s="1"/>
  <c r="Z139" i="14" s="1"/>
  <c r="T12" i="8"/>
  <c r="K31" i="14"/>
  <c r="K120" i="14"/>
  <c r="K121" i="14"/>
  <c r="K122" i="14"/>
  <c r="K123" i="14"/>
  <c r="K124" i="14"/>
  <c r="K125" i="14"/>
  <c r="K126" i="14"/>
  <c r="K127" i="14"/>
  <c r="K128" i="14"/>
  <c r="K129" i="14"/>
  <c r="K130" i="14"/>
  <c r="K131" i="14"/>
  <c r="K132" i="14"/>
  <c r="K133" i="14"/>
  <c r="K134" i="14"/>
  <c r="K135" i="14"/>
  <c r="K136" i="14"/>
  <c r="K141" i="14"/>
  <c r="K142" i="14"/>
  <c r="K143" i="14"/>
  <c r="K144" i="14"/>
  <c r="K145" i="14"/>
  <c r="K146" i="14"/>
  <c r="K147" i="14"/>
  <c r="K148" i="14"/>
  <c r="K149" i="14"/>
  <c r="K150" i="14"/>
  <c r="K119" i="14"/>
  <c r="K82" i="14"/>
  <c r="K83" i="14"/>
  <c r="K84" i="14"/>
  <c r="K85" i="14"/>
  <c r="K86" i="14"/>
  <c r="K87" i="14"/>
  <c r="K88" i="14"/>
  <c r="K89" i="14"/>
  <c r="K90" i="14"/>
  <c r="K91" i="14"/>
  <c r="K92" i="14"/>
  <c r="K97" i="14"/>
  <c r="K98" i="14"/>
  <c r="K99" i="14"/>
  <c r="K100" i="14"/>
  <c r="K101" i="14"/>
  <c r="K102" i="14"/>
  <c r="K103" i="14"/>
  <c r="K104" i="14"/>
  <c r="K105" i="14"/>
  <c r="K106" i="14"/>
  <c r="K107" i="14"/>
  <c r="K108" i="14"/>
  <c r="K109" i="14"/>
  <c r="K110" i="14"/>
  <c r="K111" i="14"/>
  <c r="K112" i="14"/>
  <c r="K113" i="14"/>
  <c r="K114" i="14"/>
  <c r="K81" i="14"/>
  <c r="K45" i="14"/>
  <c r="K46" i="14"/>
  <c r="K47" i="14"/>
  <c r="K48" i="14"/>
  <c r="K53" i="14"/>
  <c r="K54" i="14"/>
  <c r="K55" i="14"/>
  <c r="K56" i="14"/>
  <c r="K57" i="14"/>
  <c r="K58" i="14"/>
  <c r="K59" i="14"/>
  <c r="K60" i="14"/>
  <c r="K61" i="14"/>
  <c r="K62" i="14"/>
  <c r="K63" i="14"/>
  <c r="K64" i="14"/>
  <c r="K65" i="14"/>
  <c r="K66" i="14"/>
  <c r="K67" i="14"/>
  <c r="K68" i="14"/>
  <c r="K69" i="14"/>
  <c r="K70" i="14"/>
  <c r="K75" i="14"/>
  <c r="K76" i="14"/>
  <c r="K77" i="14"/>
  <c r="K78" i="14"/>
  <c r="K79" i="14"/>
  <c r="K80" i="14"/>
  <c r="K44" i="14"/>
  <c r="K32" i="14"/>
  <c r="K33" i="14"/>
  <c r="K34" i="14"/>
  <c r="K35" i="14"/>
  <c r="K36" i="14"/>
  <c r="K37" i="14"/>
  <c r="K38" i="14"/>
  <c r="K9" i="14"/>
  <c r="K10" i="14"/>
  <c r="K11" i="14"/>
  <c r="K12" i="14"/>
  <c r="K13" i="14"/>
  <c r="K14" i="14"/>
  <c r="K15" i="14"/>
  <c r="K16" i="14"/>
  <c r="K17" i="14"/>
  <c r="K18" i="14"/>
  <c r="K19" i="14"/>
  <c r="K20" i="14"/>
  <c r="K21" i="14"/>
  <c r="K22" i="14"/>
  <c r="K23" i="14"/>
  <c r="K24" i="14"/>
  <c r="K8" i="14"/>
  <c r="N139" i="14" l="1"/>
  <c r="L139" i="14"/>
  <c r="P139" i="14"/>
  <c r="T50" i="17"/>
  <c r="N16" i="17" l="1"/>
  <c r="L16" i="17"/>
  <c r="N12" i="17"/>
  <c r="L12" i="17"/>
  <c r="AA4" i="8" l="1"/>
  <c r="AE9" i="14" l="1"/>
  <c r="AE10" i="14"/>
  <c r="AE11" i="14"/>
  <c r="AE12" i="14"/>
  <c r="AE13" i="14"/>
  <c r="AE14" i="14"/>
  <c r="AE15" i="14"/>
  <c r="AE16" i="14"/>
  <c r="AE17" i="14"/>
  <c r="AE18" i="14"/>
  <c r="AE19" i="14"/>
  <c r="AE20" i="14"/>
  <c r="AE21" i="14"/>
  <c r="AE22" i="14"/>
  <c r="AE23" i="14"/>
  <c r="AE24" i="14"/>
  <c r="AE8" i="14"/>
  <c r="AE7" i="14" l="1"/>
  <c r="L31" i="17"/>
  <c r="B31" i="17"/>
  <c r="I5" i="17"/>
  <c r="AB23" i="17"/>
  <c r="AB24" i="17"/>
  <c r="AB25" i="17"/>
  <c r="AB26" i="17"/>
  <c r="AB27" i="17"/>
  <c r="AB28" i="17"/>
  <c r="AB29" i="17"/>
  <c r="AB22" i="17"/>
  <c r="AB21" i="17"/>
  <c r="V40" i="17"/>
  <c r="V39" i="17"/>
  <c r="G40" i="17"/>
  <c r="G39" i="17"/>
  <c r="L28" i="17"/>
  <c r="L29" i="17"/>
  <c r="L30" i="17"/>
  <c r="B28" i="17"/>
  <c r="B29" i="17"/>
  <c r="B30" i="17"/>
  <c r="L27" i="17"/>
  <c r="B27" i="17"/>
  <c r="L24" i="17"/>
  <c r="L22" i="17"/>
  <c r="L21" i="17"/>
  <c r="AE38" i="14"/>
  <c r="AE31" i="14"/>
  <c r="AE33" i="14"/>
  <c r="AE32" i="14"/>
  <c r="AL14" i="14"/>
  <c r="AC17" i="17" s="1"/>
  <c r="AL13" i="14"/>
  <c r="AC16" i="17" s="1"/>
  <c r="AL12" i="14"/>
  <c r="W16" i="17" s="1"/>
  <c r="AL11" i="14"/>
  <c r="AM11" i="14"/>
  <c r="AM10" i="14"/>
  <c r="AL10" i="14"/>
  <c r="AC18" i="14"/>
  <c r="AD18" i="14"/>
  <c r="AC19" i="14"/>
  <c r="AD19" i="14"/>
  <c r="AC20" i="14"/>
  <c r="AD20" i="14"/>
  <c r="AC21" i="14"/>
  <c r="AD21" i="14"/>
  <c r="AC22" i="14"/>
  <c r="AD22" i="14"/>
  <c r="AC23" i="14"/>
  <c r="AD23" i="14"/>
  <c r="AC24" i="14"/>
  <c r="AD24" i="14"/>
  <c r="AD9" i="14"/>
  <c r="AD10" i="14"/>
  <c r="AD11" i="14"/>
  <c r="AD12" i="14"/>
  <c r="AD13" i="14"/>
  <c r="AD14" i="14"/>
  <c r="AD15" i="14"/>
  <c r="AD16" i="14"/>
  <c r="AD17" i="14"/>
  <c r="AD8" i="14"/>
  <c r="AC8" i="14"/>
  <c r="AC9" i="14"/>
  <c r="AC10" i="14"/>
  <c r="AC11" i="14"/>
  <c r="AC12" i="14"/>
  <c r="AC13" i="14"/>
  <c r="AC14" i="14"/>
  <c r="AC15" i="14"/>
  <c r="AC16" i="14"/>
  <c r="AC17" i="14"/>
  <c r="AB32" i="17" l="1"/>
  <c r="AC13" i="17"/>
  <c r="AH12" i="14"/>
  <c r="AI12" i="14"/>
  <c r="AA13" i="17"/>
  <c r="AI8" i="14"/>
  <c r="AI9" i="14" s="1"/>
  <c r="AH8" i="14"/>
  <c r="AH9" i="14" s="1"/>
  <c r="AH10" i="14" l="1"/>
  <c r="AH11" i="14" s="1"/>
  <c r="AC12" i="17" s="1"/>
  <c r="AI10" i="14"/>
  <c r="AA4" i="17"/>
  <c r="H4" i="17"/>
  <c r="I6" i="17"/>
  <c r="AB30" i="17"/>
  <c r="AI11" i="14" l="1"/>
  <c r="AA12" i="17" s="1"/>
  <c r="L17" i="17"/>
  <c r="L13" i="17"/>
  <c r="AA5" i="8" l="1"/>
  <c r="AA5" i="17" s="1"/>
  <c r="H6" i="8"/>
  <c r="M18" i="8" l="1"/>
  <c r="M17" i="8"/>
  <c r="M16" i="8"/>
  <c r="K18" i="8"/>
  <c r="K17" i="8"/>
  <c r="K16" i="8"/>
  <c r="K24" i="8" l="1"/>
  <c r="AB29" i="8" l="1"/>
  <c r="AB28" i="8"/>
  <c r="V28" i="8"/>
  <c r="M24" i="8"/>
  <c r="Y6" i="8" l="1"/>
  <c r="AB24" i="8"/>
  <c r="Z24" i="8"/>
  <c r="AB16" i="8"/>
  <c r="AB17" i="8" s="1"/>
  <c r="AB18" i="8" s="1"/>
  <c r="AB19" i="8" s="1"/>
  <c r="AB20" i="8" s="1"/>
  <c r="Z16" i="8"/>
  <c r="Z17" i="8" s="1"/>
  <c r="Z18" i="8" l="1"/>
  <c r="Z19" i="8" s="1"/>
  <c r="Z20" i="8" s="1"/>
  <c r="Z6" i="17"/>
  <c r="Z25" i="8"/>
  <c r="AB25" i="8"/>
  <c r="AA41" i="8"/>
  <c r="AB21" i="8" l="1"/>
  <c r="Z21" i="8"/>
  <c r="T8" i="17" l="1"/>
  <c r="T13" i="8"/>
  <c r="L34" i="8"/>
  <c r="L23" i="17" l="1"/>
  <c r="L44" i="8"/>
  <c r="K25" i="8"/>
  <c r="M19" i="8"/>
  <c r="K19" i="8"/>
  <c r="T9" i="17"/>
  <c r="AC8" i="8"/>
  <c r="AC9" i="8"/>
  <c r="AC10" i="8"/>
  <c r="AB31" i="17" l="1"/>
  <c r="AB33" i="17" s="1"/>
  <c r="AB34" i="17" s="1"/>
  <c r="K20" i="8"/>
  <c r="AA42" i="8"/>
  <c r="AA44" i="8" l="1"/>
  <c r="L47" i="8" l="1"/>
  <c r="X47" i="8" s="1"/>
  <c r="AA45" i="8"/>
  <c r="L36" i="17" l="1"/>
  <c r="Z36" i="17" l="1"/>
</calcChain>
</file>

<file path=xl/comments1.xml><?xml version="1.0" encoding="utf-8"?>
<comments xmlns="http://schemas.openxmlformats.org/spreadsheetml/2006/main">
  <authors>
    <author>Birgit Cron</author>
  </authors>
  <commentList>
    <comment ref="L7" authorId="0">
      <text>
        <r>
          <rPr>
            <sz val="9"/>
            <color indexed="81"/>
            <rFont val="Roboto"/>
          </rPr>
          <t>hier bitte Datum der 1. Veranstaltung (1. Kurzseminar) eintragen</t>
        </r>
      </text>
    </comment>
    <comment ref="N7" authorId="0">
      <text>
        <r>
          <rPr>
            <sz val="9"/>
            <color indexed="81"/>
            <rFont val="Roboto"/>
          </rPr>
          <t>hier bitte Datum der 2. Veranstaltung (2. Kurzseminar) eintragen</t>
        </r>
      </text>
    </comment>
    <comment ref="P7" authorId="0">
      <text>
        <r>
          <rPr>
            <sz val="9"/>
            <color indexed="81"/>
            <rFont val="Roboto"/>
          </rPr>
          <t>hier bitte Datum der 3. Veranstaltung (3. Kurzseminar) eintragen</t>
        </r>
      </text>
    </comment>
    <comment ref="R7" authorId="0">
      <text>
        <r>
          <rPr>
            <sz val="9"/>
            <color indexed="81"/>
            <rFont val="Roboto"/>
          </rPr>
          <t>hier bitte Datum der 4. Veranstaltung (4. Kurzseminar) eintragen</t>
        </r>
      </text>
    </comment>
    <comment ref="T7" authorId="0">
      <text>
        <r>
          <rPr>
            <sz val="9"/>
            <color indexed="81"/>
            <rFont val="Roboto"/>
          </rPr>
          <t>hier bitte Datum der 5. Veranstaltung (5. Kurzseminar) eintragen</t>
        </r>
      </text>
    </comment>
    <comment ref="V7" authorId="0">
      <text>
        <r>
          <rPr>
            <sz val="9"/>
            <color indexed="81"/>
            <rFont val="Roboto"/>
          </rPr>
          <t>hier bitte Datum der 6. Veranstaltung (6. Kurzseminar) eintragen</t>
        </r>
      </text>
    </comment>
    <comment ref="X7" authorId="0">
      <text>
        <r>
          <rPr>
            <sz val="9"/>
            <color indexed="81"/>
            <rFont val="Roboto"/>
          </rPr>
          <t>hier bitte Datum der 7. Veranstaltung (7. Kurzseminar) eintragen</t>
        </r>
      </text>
    </comment>
    <comment ref="Z7" authorId="0">
      <text>
        <r>
          <rPr>
            <sz val="9"/>
            <color indexed="81"/>
            <rFont val="Roboto"/>
          </rPr>
          <t>hier bitte Datum der 8. Veranstaltung (8. Kurzseminar) eintragen</t>
        </r>
      </text>
    </comment>
    <comment ref="L29" authorId="0">
      <text>
        <r>
          <rPr>
            <sz val="9"/>
            <color indexed="81"/>
            <rFont val="Roboto"/>
          </rPr>
          <t>Datum der 1. Veranstaltung (1. Kurzseminar) wird von 1. Seite übernommen</t>
        </r>
      </text>
    </comment>
    <comment ref="N29" authorId="0">
      <text>
        <r>
          <rPr>
            <sz val="9"/>
            <color indexed="81"/>
            <rFont val="Roboto"/>
          </rPr>
          <t>Datum der 2. Veranstaltung (2. Kurzseminar) wird von 1. Seite übernommen</t>
        </r>
      </text>
    </comment>
    <comment ref="P29" authorId="0">
      <text>
        <r>
          <rPr>
            <sz val="9"/>
            <color indexed="81"/>
            <rFont val="Roboto"/>
          </rPr>
          <t>Datum der 3. Veranstaltung (3. Kurzseminar)  wird von 1. Seite übernommen</t>
        </r>
      </text>
    </comment>
    <comment ref="R29" authorId="0">
      <text>
        <r>
          <rPr>
            <sz val="9"/>
            <color indexed="81"/>
            <rFont val="Roboto"/>
          </rPr>
          <t>Datum der 4. Veranstaltung (4. Kurzseminar)  wird von 1. Seite übernommen</t>
        </r>
      </text>
    </comment>
    <comment ref="T29" authorId="0">
      <text>
        <r>
          <rPr>
            <sz val="9"/>
            <color indexed="81"/>
            <rFont val="Roboto"/>
          </rPr>
          <t>Datum der 5. Veranstaltung (5. Kurzseminar)  wird von 1. Seite übernommen</t>
        </r>
      </text>
    </comment>
    <comment ref="V29" authorId="0">
      <text>
        <r>
          <rPr>
            <sz val="9"/>
            <color indexed="81"/>
            <rFont val="Roboto"/>
          </rPr>
          <t>Datum der 6. Veranstaltung (6. Kurzseminar) wird von 1. Seite übernommen</t>
        </r>
      </text>
    </comment>
    <comment ref="X29" authorId="0">
      <text>
        <r>
          <rPr>
            <sz val="9"/>
            <color indexed="81"/>
            <rFont val="Roboto"/>
          </rPr>
          <t>Datum der 7. Veranstaltung (7. Kurzseminar) wird von 1. Seite übernommen</t>
        </r>
      </text>
    </comment>
    <comment ref="Z29" authorId="0">
      <text>
        <r>
          <rPr>
            <sz val="9"/>
            <color indexed="81"/>
            <rFont val="Roboto"/>
          </rPr>
          <t>Datum der 8. Veranstaltung (8. Kurzseminar) wird von 1. Seite übernommen</t>
        </r>
      </text>
    </comment>
    <comment ref="N30" authorId="0">
      <text>
        <r>
          <rPr>
            <sz val="9"/>
            <color indexed="81"/>
            <rFont val="Roboto"/>
          </rPr>
          <t>hier bitte Datum der 2. Veranstaltung (2. Kurzseminar) eintragen</t>
        </r>
      </text>
    </comment>
    <comment ref="P30" authorId="0">
      <text>
        <r>
          <rPr>
            <sz val="9"/>
            <color indexed="81"/>
            <rFont val="Roboto"/>
          </rPr>
          <t>hier bitte Datum der 3. Veranstaltung (3. Kurzseminar) eintragen</t>
        </r>
      </text>
    </comment>
    <comment ref="R30" authorId="0">
      <text>
        <r>
          <rPr>
            <sz val="9"/>
            <color indexed="81"/>
            <rFont val="Roboto"/>
          </rPr>
          <t>hier bitte Datum der 4. Veranstaltung (4. Kurzseminar) eintragen</t>
        </r>
      </text>
    </comment>
    <comment ref="T30" authorId="0">
      <text>
        <r>
          <rPr>
            <sz val="9"/>
            <color indexed="81"/>
            <rFont val="Roboto"/>
          </rPr>
          <t>hier bitte Datum der 5. Veranstaltung (5. Kurzseminar) eintragen</t>
        </r>
      </text>
    </comment>
    <comment ref="V30" authorId="0">
      <text>
        <r>
          <rPr>
            <sz val="9"/>
            <color indexed="81"/>
            <rFont val="Roboto"/>
          </rPr>
          <t>hier bitte Datum der 6. Veranstaltung (6. Kurzseminar) eintragen</t>
        </r>
      </text>
    </comment>
    <comment ref="X30" authorId="0">
      <text>
        <r>
          <rPr>
            <sz val="9"/>
            <color indexed="81"/>
            <rFont val="Roboto"/>
          </rPr>
          <t>hier bitte Datum der 7. Veranstaltung (7. Kurzseminar) eintragen</t>
        </r>
      </text>
    </comment>
    <comment ref="Z30" authorId="0">
      <text>
        <r>
          <rPr>
            <sz val="9"/>
            <color indexed="81"/>
            <rFont val="Roboto"/>
          </rPr>
          <t>hier bitte Datum der 8. Veranstaltung (8. Kurzseminar) eintragen</t>
        </r>
      </text>
    </comment>
    <comment ref="L51" authorId="0">
      <text>
        <r>
          <rPr>
            <sz val="9"/>
            <color indexed="81"/>
            <rFont val="Roboto"/>
          </rPr>
          <t>Datum der 1. Veranstaltung (1. Kurzseminar) wird von 1. Seite übernommen</t>
        </r>
      </text>
    </comment>
    <comment ref="N51" authorId="0">
      <text>
        <r>
          <rPr>
            <sz val="9"/>
            <color indexed="81"/>
            <rFont val="Roboto"/>
          </rPr>
          <t>Datum der 2. Veranstaltung (2. Kurzseminar) wird von 1. Seite übernommen</t>
        </r>
      </text>
    </comment>
    <comment ref="P51" authorId="0">
      <text>
        <r>
          <rPr>
            <sz val="9"/>
            <color indexed="81"/>
            <rFont val="Roboto"/>
          </rPr>
          <t>Datum der 3. Veranstaltung (3. Kurzseminar)  wird von 1. Seite übernommen</t>
        </r>
      </text>
    </comment>
    <comment ref="R51" authorId="0">
      <text>
        <r>
          <rPr>
            <sz val="9"/>
            <color indexed="81"/>
            <rFont val="Roboto"/>
          </rPr>
          <t>Datum der 4. Veranstaltung (4. Kurzseminar)  wird von 1. Seite übernommen</t>
        </r>
      </text>
    </comment>
    <comment ref="T51" authorId="0">
      <text>
        <r>
          <rPr>
            <sz val="9"/>
            <color indexed="81"/>
            <rFont val="Roboto"/>
          </rPr>
          <t>Datum der 5. Veranstaltung (5. Kurzseminar)  wird von 1. Seite übernommen</t>
        </r>
      </text>
    </comment>
    <comment ref="V51" authorId="0">
      <text>
        <r>
          <rPr>
            <sz val="9"/>
            <color indexed="81"/>
            <rFont val="Roboto"/>
          </rPr>
          <t>Datum der 6. Veranstaltung (6. Kurzseminar) wird von 1. Seite übernommen</t>
        </r>
      </text>
    </comment>
    <comment ref="X51" authorId="0">
      <text>
        <r>
          <rPr>
            <sz val="9"/>
            <color indexed="81"/>
            <rFont val="Roboto"/>
          </rPr>
          <t>Datum der 7. Veranstaltung (7. Kurzseminar) wird von 1. Seite übernommen</t>
        </r>
      </text>
    </comment>
    <comment ref="Z51" authorId="0">
      <text>
        <r>
          <rPr>
            <sz val="9"/>
            <color indexed="81"/>
            <rFont val="Roboto"/>
          </rPr>
          <t>Datum der 8. Veranstaltung (8. Kurzseminar) wird von 1. Seite übernommen</t>
        </r>
      </text>
    </comment>
    <comment ref="L73" authorId="0">
      <text>
        <r>
          <rPr>
            <sz val="9"/>
            <color indexed="81"/>
            <rFont val="Roboto"/>
          </rPr>
          <t>Datum der 1. Veranstaltung (1. Kurzseminar) wird von 1. Seite übernommen</t>
        </r>
      </text>
    </comment>
    <comment ref="N73" authorId="0">
      <text>
        <r>
          <rPr>
            <sz val="9"/>
            <color indexed="81"/>
            <rFont val="Roboto"/>
          </rPr>
          <t>Datum der 2. Veranstaltung (2. Kurzseminar) wird von 1. Seite übernommen</t>
        </r>
      </text>
    </comment>
    <comment ref="P73" authorId="0">
      <text>
        <r>
          <rPr>
            <sz val="9"/>
            <color indexed="81"/>
            <rFont val="Roboto"/>
          </rPr>
          <t>Datum der 3. Veranstaltung (3. Kurzseminar)  wird von 1. Seite übernommen</t>
        </r>
      </text>
    </comment>
    <comment ref="R73" authorId="0">
      <text>
        <r>
          <rPr>
            <sz val="9"/>
            <color indexed="81"/>
            <rFont val="Roboto"/>
          </rPr>
          <t>Datum der 4. Veranstaltung (4. Kurzseminar)  wird von 1. Seite übernommen</t>
        </r>
      </text>
    </comment>
    <comment ref="T73" authorId="0">
      <text>
        <r>
          <rPr>
            <sz val="9"/>
            <color indexed="81"/>
            <rFont val="Roboto"/>
          </rPr>
          <t>Datum der 5. Veranstaltung (5. Kurzseminar)  wird von 1. Seite übernommen</t>
        </r>
      </text>
    </comment>
    <comment ref="V73" authorId="0">
      <text>
        <r>
          <rPr>
            <sz val="9"/>
            <color indexed="81"/>
            <rFont val="Roboto"/>
          </rPr>
          <t>Datum der 6. Veranstaltung (6. Kurzseminar) wird von 1. Seite übernommen</t>
        </r>
      </text>
    </comment>
    <comment ref="X73" authorId="0">
      <text>
        <r>
          <rPr>
            <sz val="9"/>
            <color indexed="81"/>
            <rFont val="Roboto"/>
          </rPr>
          <t>Datum der 7. Veranstaltung (7. Kurzseminar) wird von 1. Seite übernommen</t>
        </r>
      </text>
    </comment>
    <comment ref="Z73" authorId="0">
      <text>
        <r>
          <rPr>
            <sz val="9"/>
            <color indexed="81"/>
            <rFont val="Roboto"/>
          </rPr>
          <t>Datum der 8. Veranstaltung (8. Kurzseminar) wird von 1. Seite übernommen</t>
        </r>
      </text>
    </comment>
    <comment ref="L95" authorId="0">
      <text>
        <r>
          <rPr>
            <sz val="9"/>
            <color indexed="81"/>
            <rFont val="Roboto"/>
          </rPr>
          <t>Datum der 1. Veranstaltung (1. Kurzseminar) wird von 1. Seite übernommen</t>
        </r>
      </text>
    </comment>
    <comment ref="N95" authorId="0">
      <text>
        <r>
          <rPr>
            <sz val="9"/>
            <color indexed="81"/>
            <rFont val="Roboto"/>
          </rPr>
          <t>Datum der 2. Veranstaltung (2. Kurzseminar) wird von 1. Seite übernommen</t>
        </r>
      </text>
    </comment>
    <comment ref="P95" authorId="0">
      <text>
        <r>
          <rPr>
            <sz val="9"/>
            <color indexed="81"/>
            <rFont val="Roboto"/>
          </rPr>
          <t>Datum der 3. Veranstaltung (3. Kurzseminar)  wird von 1. Seite übernommen</t>
        </r>
      </text>
    </comment>
    <comment ref="R95" authorId="0">
      <text>
        <r>
          <rPr>
            <sz val="9"/>
            <color indexed="81"/>
            <rFont val="Roboto"/>
          </rPr>
          <t>Datum der 4. Veranstaltung (4. Kurzseminar)  wird von 1. Seite übernommen</t>
        </r>
      </text>
    </comment>
    <comment ref="T95" authorId="0">
      <text>
        <r>
          <rPr>
            <sz val="9"/>
            <color indexed="81"/>
            <rFont val="Roboto"/>
          </rPr>
          <t>Datum der 5. Veranstaltung (5. Kurzseminar)  wird von 1. Seite übernommen</t>
        </r>
      </text>
    </comment>
    <comment ref="V95" authorId="0">
      <text>
        <r>
          <rPr>
            <sz val="9"/>
            <color indexed="81"/>
            <rFont val="Roboto"/>
          </rPr>
          <t>Datum der 6. Veranstaltung (6. Kurzseminar) wird von 1. Seite übernommen</t>
        </r>
      </text>
    </comment>
    <comment ref="X95" authorId="0">
      <text>
        <r>
          <rPr>
            <sz val="9"/>
            <color indexed="81"/>
            <rFont val="Roboto"/>
          </rPr>
          <t>Datum der 7. Veranstaltung (7. Kurzseminar) wird von 1. Seite übernommen</t>
        </r>
      </text>
    </comment>
    <comment ref="Z95" authorId="0">
      <text>
        <r>
          <rPr>
            <sz val="9"/>
            <color indexed="81"/>
            <rFont val="Roboto"/>
          </rPr>
          <t>Datum der 8. Veranstaltung (8. Kurzseminar) wird von 1. Seite übernommen</t>
        </r>
      </text>
    </comment>
    <comment ref="L117" authorId="0">
      <text>
        <r>
          <rPr>
            <sz val="9"/>
            <color indexed="81"/>
            <rFont val="Roboto"/>
          </rPr>
          <t>Datum der 1. Veranstaltung (1. Kurzseminar) wird von 1. Seite übernommen</t>
        </r>
      </text>
    </comment>
    <comment ref="N117" authorId="0">
      <text>
        <r>
          <rPr>
            <sz val="9"/>
            <color indexed="81"/>
            <rFont val="Roboto"/>
          </rPr>
          <t>Datum der 2. Veranstaltung (2. Kurzseminar) wird von 1. Seite übernommen</t>
        </r>
      </text>
    </comment>
    <comment ref="P117" authorId="0">
      <text>
        <r>
          <rPr>
            <sz val="9"/>
            <color indexed="81"/>
            <rFont val="Roboto"/>
          </rPr>
          <t>Datum der 3. Veranstaltung (3. Kurzseminar)  wird von 1. Seite übernommen</t>
        </r>
      </text>
    </comment>
    <comment ref="R117" authorId="0">
      <text>
        <r>
          <rPr>
            <sz val="9"/>
            <color indexed="81"/>
            <rFont val="Roboto"/>
          </rPr>
          <t>Datum der 4. Veranstaltung (4. Kurzseminar)  wird von 1. Seite übernommen</t>
        </r>
      </text>
    </comment>
    <comment ref="T117" authorId="0">
      <text>
        <r>
          <rPr>
            <sz val="9"/>
            <color indexed="81"/>
            <rFont val="Roboto"/>
          </rPr>
          <t>Datum der 5. Veranstaltung (5. Kurzseminar)  wird von 1. Seite übernommen</t>
        </r>
      </text>
    </comment>
    <comment ref="V117" authorId="0">
      <text>
        <r>
          <rPr>
            <sz val="9"/>
            <color indexed="81"/>
            <rFont val="Roboto"/>
          </rPr>
          <t>Datum der 6. Veranstaltung (6. Kurzseminar) wird von 1. Seite übernommen</t>
        </r>
      </text>
    </comment>
    <comment ref="X117" authorId="0">
      <text>
        <r>
          <rPr>
            <sz val="9"/>
            <color indexed="81"/>
            <rFont val="Roboto"/>
          </rPr>
          <t>Datum der 7. Veranstaltung (7. Kurzseminar) wird von 1. Seite übernommen</t>
        </r>
      </text>
    </comment>
    <comment ref="Z117" authorId="0">
      <text>
        <r>
          <rPr>
            <sz val="9"/>
            <color indexed="81"/>
            <rFont val="Roboto"/>
          </rPr>
          <t>Datum der 8. Veranstaltung (8. Kurzseminar) wird von 1. Seite übernommen</t>
        </r>
      </text>
    </comment>
    <comment ref="L139" authorId="0">
      <text>
        <r>
          <rPr>
            <sz val="9"/>
            <color indexed="81"/>
            <rFont val="Roboto"/>
          </rPr>
          <t>Datum der 1. Veranstaltung (1. Kurzseminar) wird von 1. Seite übernommen</t>
        </r>
      </text>
    </comment>
    <comment ref="N139" authorId="0">
      <text>
        <r>
          <rPr>
            <sz val="9"/>
            <color indexed="81"/>
            <rFont val="Roboto"/>
          </rPr>
          <t>Datum der 2. Veranstaltung (2. Kurzseminar) wird von 1. Seite übernommen</t>
        </r>
      </text>
    </comment>
    <comment ref="P139" authorId="0">
      <text>
        <r>
          <rPr>
            <sz val="9"/>
            <color indexed="81"/>
            <rFont val="Roboto"/>
          </rPr>
          <t>Datum der 3. Veranstaltung (3. Kurzseminar)  wird von 1. Seite übernommen</t>
        </r>
      </text>
    </comment>
    <comment ref="R139" authorId="0">
      <text>
        <r>
          <rPr>
            <sz val="9"/>
            <color indexed="81"/>
            <rFont val="Roboto"/>
          </rPr>
          <t>Datum der 4. Veranstaltung (4. Kurzseminar)  wird von 1. Seite übernommen</t>
        </r>
      </text>
    </comment>
    <comment ref="T139" authorId="0">
      <text>
        <r>
          <rPr>
            <sz val="9"/>
            <color indexed="81"/>
            <rFont val="Roboto"/>
          </rPr>
          <t>Datum der 5. Veranstaltung (5. Kurzseminar)  wird von 1. Seite übernommen</t>
        </r>
      </text>
    </comment>
    <comment ref="V139" authorId="0">
      <text>
        <r>
          <rPr>
            <sz val="9"/>
            <color indexed="81"/>
            <rFont val="Roboto"/>
          </rPr>
          <t>Datum der 6. Veranstaltung (6. Kurzseminar) wird von 1. Seite übernommen</t>
        </r>
      </text>
    </comment>
    <comment ref="X139" authorId="0">
      <text>
        <r>
          <rPr>
            <sz val="9"/>
            <color indexed="81"/>
            <rFont val="Roboto"/>
          </rPr>
          <t>Datum der 7. Veranstaltung (7. Kurzseminar) wird von 1. Seite übernommen</t>
        </r>
      </text>
    </comment>
    <comment ref="Z139" authorId="0">
      <text>
        <r>
          <rPr>
            <sz val="9"/>
            <color indexed="81"/>
            <rFont val="Roboto"/>
          </rPr>
          <t>Datum der 8. Veranstaltung (8. Kurzseminar) wird von 1. Seite übernommen</t>
        </r>
      </text>
    </comment>
  </commentList>
</comments>
</file>

<file path=xl/comments2.xml><?xml version="1.0" encoding="utf-8"?>
<comments xmlns="http://schemas.openxmlformats.org/spreadsheetml/2006/main">
  <authors>
    <author>Andrea Niebler Bezirksjugendring Mittelfranken</author>
    <author>Christian Heilmeier</author>
  </authors>
  <commentList>
    <comment ref="A1" authorId="0">
      <text>
        <r>
          <rPr>
            <sz val="8"/>
            <color indexed="81"/>
            <rFont val="Roboto"/>
          </rPr>
          <t>s. Tabellenblatt FöRiLi kurz: 
Auszug aus Rahmenrichtlinien BJR</t>
        </r>
      </text>
    </comment>
    <comment ref="H4" authorId="1">
      <text>
        <r>
          <rPr>
            <sz val="8"/>
            <color indexed="81"/>
            <rFont val="Roboto"/>
          </rPr>
          <t>Kriterium für Vor- und Vollständigkeitsprüfung auf Richtigkeit.
Füllt sich über Teilnehmendenliste aus</t>
        </r>
      </text>
    </comment>
    <comment ref="AA4" authorId="1">
      <text>
        <r>
          <rPr>
            <sz val="8"/>
            <color indexed="81"/>
            <rFont val="Roboto"/>
          </rPr>
          <t>Kriterium für Vor- und Vollständigkeitsprüfung auf Richtigkeit.
Füllt sich über Teilnehmendenliste aus.</t>
        </r>
      </text>
    </comment>
    <comment ref="H6" authorId="0">
      <text>
        <r>
          <rPr>
            <sz val="8"/>
            <color indexed="81"/>
            <rFont val="Roboto"/>
          </rPr>
          <t>Kriterium für Vor- und Vollständigkeitsprüfung auf Richtigkeit.
Füllt sich über Teilnehmendenliste aus</t>
        </r>
      </text>
    </comment>
    <comment ref="I8" authorId="1">
      <text>
        <r>
          <rPr>
            <sz val="8"/>
            <color indexed="81"/>
            <rFont val="Roboto"/>
          </rPr>
          <t>Kriterium für Vollständigkeits- und Vorprüfung auf Richtigkeit.
Mindestens eine Eingabe ist notwendig.</t>
        </r>
      </text>
    </comment>
    <comment ref="I12" authorId="1">
      <text>
        <r>
          <rPr>
            <sz val="8"/>
            <color indexed="81"/>
            <rFont val="Roboto"/>
          </rPr>
          <t>Füllt sich über Teilnehmendenliste aus.</t>
        </r>
      </text>
    </comment>
    <comment ref="T12" authorId="1">
      <text>
        <r>
          <rPr>
            <sz val="8"/>
            <color indexed="81"/>
            <rFont val="Roboto"/>
          </rPr>
          <t>mindestens zwei Veranstaltungen mit einem Abstand von jeweils höchstens einem Monat,
jede Veranstaltung mindestens drei Zeitstunden im Sinne des Zwecks und Gegenstands der Förderung (keine 2/3-Regelung, keine Anrechnung von Reisezeiten)  
Reihe von Veranstaltungen, die sich an die gleichen Teilnehmenden wendet.</t>
        </r>
      </text>
    </comment>
    <comment ref="I13" authorId="1">
      <text>
        <r>
          <rPr>
            <sz val="8"/>
            <color indexed="81"/>
            <rFont val="Roboto"/>
          </rPr>
          <t>Füllt sich über Teilnehmendenliste aus.</t>
        </r>
      </text>
    </comment>
    <comment ref="T13" authorId="1">
      <text>
        <r>
          <rPr>
            <sz val="8"/>
            <color indexed="81"/>
            <rFont val="Roboto"/>
          </rPr>
          <t>Minimale Soll-Zeitstunden basierend auf der minimalen Dauer in Kurzseminaren.</t>
        </r>
      </text>
    </comment>
    <comment ref="B15" authorId="1">
      <text>
        <r>
          <rPr>
            <sz val="8"/>
            <color indexed="81"/>
            <rFont val="Roboto"/>
          </rPr>
          <t>Füllt sich über Teilnehmendenliste aus.</t>
        </r>
      </text>
    </comment>
    <comment ref="L33" authorId="1">
      <text>
        <r>
          <rPr>
            <sz val="8"/>
            <color indexed="81"/>
            <rFont val="Roboto"/>
          </rPr>
          <t xml:space="preserve">Freiwillige (d.h. unentgeltliche) Arbeitsleistungen sind durch Stundenzettel nachzuweisen. Formular siehe Tabellenblatt "Stundenzettel". </t>
        </r>
      </text>
    </comment>
    <comment ref="B35" authorId="0">
      <text>
        <r>
          <rPr>
            <sz val="8"/>
            <color indexed="81"/>
            <rFont val="Roboto"/>
          </rPr>
          <t xml:space="preserve">Unentgeltliche Sachleistungen sind bis zur Höhe von 80 % der angemessenen Unternehmerpreise zuwendungsfähig. </t>
        </r>
      </text>
    </comment>
    <comment ref="I35" authorId="0">
      <text>
        <r>
          <rPr>
            <sz val="8"/>
            <color indexed="81"/>
            <rFont val="Roboto"/>
          </rPr>
          <t>hier bitte den Betrag (€) der tatsächlichen unentgeltlichen Sachleistungen eintragen - die förderfähigen 80 % werden bei p) Ausgaben (Zeile 43) übernommen</t>
        </r>
      </text>
    </comment>
    <comment ref="AA43" authorId="0">
      <text>
        <r>
          <rPr>
            <sz val="8"/>
            <color indexed="81"/>
            <rFont val="Roboto"/>
          </rPr>
          <t>da unentgeltliche Sachleistungen nur bis zur Höhe von 80 % der angemessenen Unternehmerpreise zuwendungsfähig sind, werden hier nur 80 % von o) Einnahmen (Zeile 35) übernommen.</t>
        </r>
      </text>
    </comment>
    <comment ref="L47" authorId="1">
      <text>
        <r>
          <rPr>
            <sz val="8"/>
            <color indexed="81"/>
            <rFont val="Roboto"/>
          </rPr>
          <t>Muss größer 0 sein, ansonsten ist die Maßnahme nicht förderfähig.</t>
        </r>
      </text>
    </comment>
    <comment ref="X47" authorId="1">
      <text>
        <r>
          <rPr>
            <b/>
            <sz val="8"/>
            <color indexed="81"/>
            <rFont val="Roboto"/>
          </rPr>
          <t>Bagatellgrenze</t>
        </r>
        <r>
          <rPr>
            <sz val="8"/>
            <color indexed="81"/>
            <rFont val="Roboto"/>
          </rPr>
          <t xml:space="preserve"> 
Gefördert werden nur Maßnahmen, bei denen sich mindestens eine Zuwendung in Höhe von 200 € ergibt.
</t>
        </r>
        <r>
          <rPr>
            <b/>
            <sz val="8"/>
            <color indexed="81"/>
            <rFont val="Roboto"/>
          </rPr>
          <t>Höhe der Zuwendung</t>
        </r>
        <r>
          <rPr>
            <sz val="8"/>
            <color indexed="81"/>
            <rFont val="Roboto"/>
          </rPr>
          <t xml:space="preserve">
Die Zuwendung beträgt bis zu 70 % der zuwendungsfähigen und angemessenen Ausgaben. Die Zuwendung darf den Fehlbetrag nicht überschreiten. Bei Cent-Beträgen wird auf ganze Euro abgerundet.</t>
        </r>
      </text>
    </comment>
    <comment ref="F50" authorId="0">
      <text>
        <r>
          <rPr>
            <sz val="8"/>
            <color indexed="81"/>
            <rFont val="Roboto"/>
          </rPr>
          <t>Kriterium für Vor- und Vollständigkeitsprüfung auf Richtigkeit.</t>
        </r>
      </text>
    </comment>
    <comment ref="F51" authorId="1">
      <text>
        <r>
          <rPr>
            <sz val="8"/>
            <color indexed="81"/>
            <rFont val="Roboto"/>
          </rPr>
          <t>Kriterium für Vor- und Vollständigkeitsprüfung auf Richtigkeit.</t>
        </r>
      </text>
    </comment>
    <comment ref="B53" authorId="1">
      <text>
        <r>
          <rPr>
            <sz val="8"/>
            <color indexed="81"/>
            <rFont val="Roboto"/>
          </rPr>
          <t>Kriterien für Vor- und Vollständigkeits-prüfung auf Richtigkeit, wobei s), t) u. u) optional sind.</t>
        </r>
      </text>
    </comment>
    <comment ref="A57" authorId="0">
      <text>
        <r>
          <rPr>
            <sz val="8"/>
            <color indexed="81"/>
            <rFont val="Roboto"/>
          </rPr>
          <t>freiwillige (d.h. unentgeltliche) Arbeitsleistungen sind durch Stundenzettel nachzuweisen; vgl. o) Einnahmen (Zeile 33)</t>
        </r>
      </text>
    </comment>
    <comment ref="Z63" authorId="0">
      <text>
        <r>
          <rPr>
            <sz val="8"/>
            <color indexed="81"/>
            <rFont val="Roboto"/>
          </rPr>
          <t>Kriterien für Vor- und Vollständigkeitsprüfung auf Richtigkeit,</t>
        </r>
      </text>
    </comment>
  </commentList>
</comments>
</file>

<file path=xl/comments3.xml><?xml version="1.0" encoding="utf-8"?>
<comments xmlns="http://schemas.openxmlformats.org/spreadsheetml/2006/main">
  <authors>
    <author>Andrea Niebler Bezirksjugendring Mittelfranken</author>
    <author>Christian Heilmeier</author>
  </authors>
  <commentList>
    <comment ref="B1" authorId="0">
      <text>
        <r>
          <rPr>
            <sz val="8"/>
            <color indexed="81"/>
            <rFont val="Roboto"/>
          </rPr>
          <t>vgl. Rahmenrichtlinien:
4.5. Eigenanteil
Der Zuwendungsempfänger erbringt mindestens 10 von Hundert der zuwendungsfähigen baren Ausgaben aus baren Eigenmitteln. Bei Jugendverbänden und Gliederungen des Bayerischen Jugendrings kann in Ausnahmefällen von dieser Bestimmung abgewichen werden. Die hierfür erforderlichen Besonderheiten des Einzelfalls sind bei Antragstellung darzulegen und glaubhaft zu machen. Der insgesamt zu erbringende Eigenanteil des Zuwendungsempfängers kann darüber hinaus beispielsweise durch freiwillige Arbeits- und/oder Sachleistungen erbracht werden. Der Eigenanteil ist nachvollziehbar nachzuweisen.</t>
        </r>
      </text>
    </comment>
    <comment ref="F13" authorId="1">
      <text>
        <r>
          <rPr>
            <sz val="8"/>
            <color indexed="81"/>
            <rFont val="Roboto"/>
          </rPr>
          <t>Füllt sich über Teilnehmendenliste aus.</t>
        </r>
      </text>
    </comment>
    <comment ref="F15" authorId="0">
      <text>
        <r>
          <rPr>
            <sz val="8"/>
            <color indexed="81"/>
            <rFont val="Roboto"/>
          </rPr>
          <t>Füllt sich über Teilnehmendenliste aus.</t>
        </r>
      </text>
    </comment>
    <comment ref="F16" authorId="1">
      <text>
        <r>
          <rPr>
            <sz val="8"/>
            <color indexed="81"/>
            <rFont val="Roboto"/>
          </rPr>
          <t>Füllt sich über Teilnehmendenliste aus.</t>
        </r>
      </text>
    </comment>
    <comment ref="F17" authorId="1">
      <text>
        <r>
          <rPr>
            <sz val="8"/>
            <color indexed="81"/>
            <rFont val="Roboto"/>
          </rPr>
          <t>Füllt sich über Teilnehmendenliste aus.</t>
        </r>
      </text>
    </comment>
  </commentList>
</comments>
</file>

<file path=xl/sharedStrings.xml><?xml version="1.0" encoding="utf-8"?>
<sst xmlns="http://schemas.openxmlformats.org/spreadsheetml/2006/main" count="621" uniqueCount="308">
  <si>
    <t>Raummieten</t>
  </si>
  <si>
    <t>Honorare</t>
  </si>
  <si>
    <t>Ausgaben</t>
  </si>
  <si>
    <t>18 bis unter 27 Jahre</t>
  </si>
  <si>
    <t>01</t>
  </si>
  <si>
    <t>02</t>
  </si>
  <si>
    <t>03</t>
  </si>
  <si>
    <t>04</t>
  </si>
  <si>
    <t>05</t>
  </si>
  <si>
    <t>06</t>
  </si>
  <si>
    <t>07</t>
  </si>
  <si>
    <t>08</t>
  </si>
  <si>
    <t>09</t>
  </si>
  <si>
    <t>10</t>
  </si>
  <si>
    <t>11</t>
  </si>
  <si>
    <t>12</t>
  </si>
  <si>
    <t>13</t>
  </si>
  <si>
    <t>14</t>
  </si>
  <si>
    <t>15</t>
  </si>
  <si>
    <t>16</t>
  </si>
  <si>
    <t>17</t>
  </si>
  <si>
    <t>Bayerischer Jugendring</t>
  </si>
  <si>
    <t>Erläuterungen zum Tabellenblatt "Anträge", Spalte "H", Themenschwerpunkt</t>
  </si>
  <si>
    <t>Sonstige</t>
  </si>
  <si>
    <t>Kein festgelegter Schwerpunkt</t>
  </si>
  <si>
    <t>Themenschwerpunkt</t>
  </si>
  <si>
    <t xml:space="preserve">Schlüssel </t>
  </si>
  <si>
    <t>Bemerkung</t>
  </si>
  <si>
    <t>Honorarkräfte</t>
  </si>
  <si>
    <t>45 Jahre und älter</t>
  </si>
  <si>
    <t>27 bis unter 45 Jahre</t>
  </si>
  <si>
    <t>unter 16 Jahre</t>
  </si>
  <si>
    <t>Vorbereitungs- und Organisationskosten</t>
  </si>
  <si>
    <t>Versicherungen</t>
  </si>
  <si>
    <t>TN-Auflistungen</t>
  </si>
  <si>
    <t>Einnahmen</t>
  </si>
  <si>
    <t>Betrag</t>
  </si>
  <si>
    <t>Fahrtkosten</t>
  </si>
  <si>
    <t>Verpflegung/Übernachtung</t>
  </si>
  <si>
    <t>Arbeits- und Hilfsmittel</t>
  </si>
  <si>
    <t>Fehlbetrag</t>
  </si>
  <si>
    <t>a)</t>
  </si>
  <si>
    <t>b)</t>
  </si>
  <si>
    <t>c)</t>
  </si>
  <si>
    <t>d)</t>
  </si>
  <si>
    <t>Themenschwerpunkte</t>
  </si>
  <si>
    <t>e)</t>
  </si>
  <si>
    <t>(bis zu drei Nennungen)</t>
  </si>
  <si>
    <t>Zeitstunden erreicht?</t>
  </si>
  <si>
    <t>Teilnehmende 15 bis unter 18 Jahre</t>
  </si>
  <si>
    <t>Teilnehmende 18 bis unter 27 Jahre</t>
  </si>
  <si>
    <t>Teilnehmende 27 Jahre und älter</t>
  </si>
  <si>
    <t>16 bis unter 18 Jahre</t>
  </si>
  <si>
    <t>Mitarbeit von sonstigen pädagogisch tätigen Personen</t>
  </si>
  <si>
    <t>Herkunft</t>
  </si>
  <si>
    <t>Bezeichnung d. Maßnahme</t>
  </si>
  <si>
    <t>Natur- und umweltbezogene Schwerpunkte</t>
  </si>
  <si>
    <t>z.B. Tierschutz, Umweltschutz, Mülltrennung, Aufforstung</t>
  </si>
  <si>
    <t>Handwerklich-technische Schwerpunkte</t>
  </si>
  <si>
    <t>z.B. Elektronik-, Metall- und Holzarbeiten</t>
  </si>
  <si>
    <t>Rettungs- und Hilfstechniken</t>
  </si>
  <si>
    <t>z.B. Umgangmit Rettungsgerät, technische und medizinische Hilfeleistungen, Erste-Hilfe-Kurse,feuerwehrtechnische Übungen</t>
  </si>
  <si>
    <t xml:space="preserve">z.B. Themen wie Inklusion, Integration,Migration, Berufsorientierung, Rechtsextremismus,( Trans- ) Gender, Sexualität, Aufklärung, Religion im Rahmen von Diskussionsrunden, Exkursionen o. Ä. </t>
  </si>
  <si>
    <t>z.B. Umgang und Nutzung von Medien, wie PC, Konsolen, digitale Medien, Handy, Video &amp; Foto oder pädagogische Arbeit und Aufklärungsangebote zu digitalen Medien, Blogs, Webseiten, Computer- und Netzwerkspiele, Hardware</t>
  </si>
  <si>
    <t xml:space="preserve">Hauswirtschaftliche Schwerpunkte </t>
  </si>
  <si>
    <t>z.B. Kochen, Backen, Ernährungsfragen</t>
  </si>
  <si>
    <t>Jugendkulturelle und künstlerisch kreative Schwerpunkte</t>
  </si>
  <si>
    <t>z.B. Basteln, Kunst bzw. künstlerisches Gestalten, Musik, Tanz, Theater, Konzerte, Discos</t>
  </si>
  <si>
    <t>Spielbezogene Schwerpunkte</t>
  </si>
  <si>
    <t>z.B. Gesellschaftsspiele, Gruppenspiele, Outdoorgames;nicht gemeint sind Computer- und Onlinespiele, diese sind unter 05 anzugeben</t>
  </si>
  <si>
    <t>Sportbezogene Schwerpunkte</t>
  </si>
  <si>
    <t>z.B. Klettern, Tanzsport, Turniere, Fußballcamps, Selbstverteidigungskurse</t>
  </si>
  <si>
    <t>Schwerpunkte im Bereich der Traditions- und Brauchtumspflege</t>
  </si>
  <si>
    <t xml:space="preserve"> z. B. Karneval/Fastnacht/Fasching, Trachten</t>
  </si>
  <si>
    <t>Schwerpunkte im Bereich der Didaktik und Methodik</t>
  </si>
  <si>
    <t>trifft bei AEJ immer zu  (z.B. Juleica-Kurse)</t>
  </si>
  <si>
    <t>Geschlechtsdifferenzierte Schwerpunkte</t>
  </si>
  <si>
    <t>z.B. Angebote zur sexuellen Orientierung und geschlechtlichen Identität einschl. der Themen Aufklärung und Sexualität</t>
  </si>
  <si>
    <t>Schulbegleitende Angebotsschwerpunkte</t>
  </si>
  <si>
    <t>kommt in der Jugendarbeit nicht vor ( z.B. Hausaufgabenbetreuung, Lerngruppen )</t>
  </si>
  <si>
    <t>Beratungen</t>
  </si>
  <si>
    <t>kommt hier nicht vor (bewusst initiierte Beratungsgespräche, nicht gemeint sind spontane „Ratgebergespräche“ im normalen Alltag des Angebots)</t>
  </si>
  <si>
    <t>Auseinandersetzung mit dem Thema Gewalt und Gewaltprävention</t>
  </si>
  <si>
    <t>(einschließlich sexueller Gewalt)</t>
  </si>
  <si>
    <t>Medien (-pädagogische) Schwerpunkte</t>
  </si>
  <si>
    <t>männl.</t>
  </si>
  <si>
    <t>weibl.</t>
  </si>
  <si>
    <t>€</t>
  </si>
  <si>
    <t>Kennziffer</t>
  </si>
  <si>
    <t>€ oder Std.</t>
  </si>
  <si>
    <t>Kontoinhaber:</t>
  </si>
  <si>
    <t>IBAN:</t>
  </si>
  <si>
    <t>Geldinstitut:</t>
  </si>
  <si>
    <t>BIC:</t>
  </si>
  <si>
    <t>(Gesellschafts-)polit., histor., arbeitsweltbez., interkult., weltansch., relig. Schwerpunkte</t>
  </si>
  <si>
    <t>Anhänge</t>
  </si>
  <si>
    <t>f)</t>
  </si>
  <si>
    <t>g)</t>
  </si>
  <si>
    <t>h)</t>
  </si>
  <si>
    <t>j)</t>
  </si>
  <si>
    <t>k)</t>
  </si>
  <si>
    <t>l)</t>
  </si>
  <si>
    <t>n)</t>
  </si>
  <si>
    <t>o)</t>
  </si>
  <si>
    <t>Status</t>
  </si>
  <si>
    <t>Gesamtzahl der förderfähigen Personen</t>
  </si>
  <si>
    <t>Zahl der förderfähigen Stunden/Tage</t>
  </si>
  <si>
    <t>zugeteilt.</t>
  </si>
  <si>
    <t>Datum</t>
  </si>
  <si>
    <t>Unterschrift</t>
  </si>
  <si>
    <t>Hinweis für den Antragsteller:</t>
  </si>
  <si>
    <t>/</t>
  </si>
  <si>
    <t xml:space="preserve"> </t>
  </si>
  <si>
    <t>Antragsteller:</t>
  </si>
  <si>
    <t>Bezeichnung der Maßnahme:</t>
  </si>
  <si>
    <t>Nr.</t>
  </si>
  <si>
    <t>Alter</t>
  </si>
  <si>
    <t>Kennz. (s.u.)</t>
  </si>
  <si>
    <t>18-&lt;27</t>
  </si>
  <si>
    <t>1.</t>
  </si>
  <si>
    <t>2.</t>
  </si>
  <si>
    <t>3.</t>
  </si>
  <si>
    <t>4.</t>
  </si>
  <si>
    <t>5.</t>
  </si>
  <si>
    <t>6.</t>
  </si>
  <si>
    <t>7.</t>
  </si>
  <si>
    <t>8.</t>
  </si>
  <si>
    <t>9.</t>
  </si>
  <si>
    <t>10.</t>
  </si>
  <si>
    <t>11.</t>
  </si>
  <si>
    <t>12.</t>
  </si>
  <si>
    <t>13.</t>
  </si>
  <si>
    <t>14.</t>
  </si>
  <si>
    <t>15.</t>
  </si>
  <si>
    <t>16.</t>
  </si>
  <si>
    <t>17.</t>
  </si>
  <si>
    <t>18.</t>
  </si>
  <si>
    <t>15-&lt;18</t>
  </si>
  <si>
    <t>m</t>
  </si>
  <si>
    <t>w</t>
  </si>
  <si>
    <t>EA</t>
  </si>
  <si>
    <t>HA</t>
  </si>
  <si>
    <t>HO</t>
  </si>
  <si>
    <t>PR</t>
  </si>
  <si>
    <t>SO</t>
  </si>
  <si>
    <t>Kennzeichen:</t>
  </si>
  <si>
    <t>&gt;=27</t>
  </si>
  <si>
    <t>Zwischensumme</t>
  </si>
  <si>
    <t>Referierende/
pädagogisch tätige Personen</t>
  </si>
  <si>
    <t>KJR/SJR/Verband</t>
  </si>
  <si>
    <t>vom Bezirksjugendring Mittelfranken auszufüllen:</t>
  </si>
  <si>
    <t>B. Teilnehmende</t>
  </si>
  <si>
    <t>A. Referierende/verantwortliche Personen</t>
  </si>
  <si>
    <t>PLZ</t>
  </si>
  <si>
    <t>Wohnort</t>
  </si>
  <si>
    <t>Zuname</t>
  </si>
  <si>
    <t>Vorname</t>
  </si>
  <si>
    <t>ehrenamtlich/pädagogisch tätige Personen</t>
  </si>
  <si>
    <t>haupt-/nebenberuflich tätige Personen</t>
  </si>
  <si>
    <t>Praktikant*innen</t>
  </si>
  <si>
    <t>Antragssteller</t>
  </si>
  <si>
    <t>70 % der förderfähigen Ausgaben</t>
  </si>
  <si>
    <t>p)</t>
  </si>
  <si>
    <t>sonstige Personen</t>
  </si>
  <si>
    <t>Referierende/verantwortliche Personen gesamt</t>
  </si>
  <si>
    <t>Programm/Bericht, aus dem ersichtlich ist:</t>
  </si>
  <si>
    <t>die Zielsetzung (ggf. Teilziele) der Maßnahme</t>
  </si>
  <si>
    <t>die jeweiligen Inhalte</t>
  </si>
  <si>
    <t>die angewandten Methoden</t>
  </si>
  <si>
    <t>q)</t>
  </si>
  <si>
    <t>Einladung in einem druckbaren Format</t>
  </si>
  <si>
    <r>
      <rPr>
        <b/>
        <sz val="11"/>
        <color theme="1"/>
        <rFont val="Roboto"/>
      </rPr>
      <t>EA</t>
    </r>
    <r>
      <rPr>
        <sz val="11"/>
        <color theme="1"/>
        <rFont val="Roboto"/>
      </rPr>
      <t xml:space="preserve"> (ehrenamtlich. MA), </t>
    </r>
    <r>
      <rPr>
        <b/>
        <sz val="11"/>
        <color theme="1"/>
        <rFont val="Roboto"/>
      </rPr>
      <t>HA</t>
    </r>
    <r>
      <rPr>
        <sz val="11"/>
        <color theme="1"/>
        <rFont val="Roboto"/>
      </rPr>
      <t xml:space="preserve"> (haupt-/nebenberuflicher MA), </t>
    </r>
    <r>
      <rPr>
        <b/>
        <sz val="11"/>
        <color theme="1"/>
        <rFont val="Roboto"/>
      </rPr>
      <t>HO</t>
    </r>
    <r>
      <rPr>
        <sz val="11"/>
        <color theme="1"/>
        <rFont val="Roboto"/>
      </rPr>
      <t xml:space="preserve"> (Honorarkraft), </t>
    </r>
    <r>
      <rPr>
        <b/>
        <sz val="11"/>
        <color theme="1"/>
        <rFont val="Roboto"/>
      </rPr>
      <t>PR</t>
    </r>
    <r>
      <rPr>
        <sz val="11"/>
        <color theme="1"/>
        <rFont val="Roboto"/>
      </rPr>
      <t xml:space="preserve"> (Praktikant*in), </t>
    </r>
    <r>
      <rPr>
        <b/>
        <sz val="11"/>
        <color theme="1"/>
        <rFont val="Roboto"/>
      </rPr>
      <t>SO</t>
    </r>
    <r>
      <rPr>
        <sz val="11"/>
        <color theme="1"/>
        <rFont val="Roboto"/>
      </rPr>
      <t xml:space="preserve"> (sonstige)</t>
    </r>
  </si>
  <si>
    <t>70 % von Gesamtausgaben</t>
  </si>
  <si>
    <t>Gesamtausgaben</t>
  </si>
  <si>
    <t>Gesamteinnahmen</t>
  </si>
  <si>
    <t>Teilnehmendengebühren gesamt</t>
  </si>
  <si>
    <t>freiwillige Arbeitsleistungen (Std.)</t>
  </si>
  <si>
    <t>Betrag verrechnet mit Stundensatz:</t>
  </si>
  <si>
    <t>unentgeltliche Sachleistung (Euro)</t>
  </si>
  <si>
    <r>
      <t xml:space="preserve">Vor-/Zuname </t>
    </r>
    <r>
      <rPr>
        <sz val="8"/>
        <color theme="1"/>
        <rFont val="Roboto"/>
      </rPr>
      <t>Ansprechpartner*in</t>
    </r>
  </si>
  <si>
    <t>r)</t>
  </si>
  <si>
    <t xml:space="preserve">Liste der betreuten Kinder </t>
  </si>
  <si>
    <t>Teilnehmendenliste mit Lebensalter und Wohnort 
(inkl. Referierende/verantwortliche Personen)</t>
  </si>
  <si>
    <t>Liste der im Rahmen der Kinderbetreuung und der 
Assistenz bei Teilnehmenden mit Behinderung anwesenden Personen</t>
  </si>
  <si>
    <t>Kinderbetreuung</t>
  </si>
  <si>
    <r>
      <t>Assistenz</t>
    </r>
    <r>
      <rPr>
        <sz val="7"/>
        <color theme="1"/>
        <rFont val="Roboto"/>
      </rPr>
      <t xml:space="preserve"> bei Teilnehmenden mit Behinderung anwes. Personen</t>
    </r>
  </si>
  <si>
    <t>wie geht's ?</t>
  </si>
  <si>
    <t>Bitte keine Veränderungen am Formular vornehmen!</t>
  </si>
  <si>
    <t>PLZ der Maßnahme</t>
  </si>
  <si>
    <t>s)</t>
  </si>
  <si>
    <t>t)</t>
  </si>
  <si>
    <t>u)</t>
  </si>
  <si>
    <t>v)</t>
  </si>
  <si>
    <t>w)</t>
  </si>
  <si>
    <t>x)</t>
  </si>
  <si>
    <t>y)</t>
  </si>
  <si>
    <t>z)</t>
  </si>
  <si>
    <t>Dauer (Tage)mind.</t>
  </si>
  <si>
    <t>Soll-Zeitstunden</t>
  </si>
  <si>
    <t xml:space="preserve"> Ausgaben</t>
  </si>
  <si>
    <t>Kinderbetreuung/Assistenz</t>
  </si>
  <si>
    <t/>
  </si>
  <si>
    <t>70% der förderfähigen Ausgaben</t>
  </si>
  <si>
    <t>Teilnehmende gesamt</t>
  </si>
  <si>
    <t>Teilnehmende gesamt m/w</t>
  </si>
  <si>
    <t>Mitarbeiter*innen gesamt Σ</t>
  </si>
  <si>
    <t>&lt;16</t>
  </si>
  <si>
    <t>16-&lt;18</t>
  </si>
  <si>
    <t>&lt;45</t>
  </si>
  <si>
    <t>27-&lt;45</t>
  </si>
  <si>
    <t>&gt;=45</t>
  </si>
  <si>
    <t>Teilnehmer m</t>
  </si>
  <si>
    <t>&lt;15</t>
  </si>
  <si>
    <t>&gt;27</t>
  </si>
  <si>
    <t>Teilnehmer w</t>
  </si>
  <si>
    <t>Teilnehmende gesamt Σ</t>
  </si>
  <si>
    <t>Bezeichnung der Maßnahme</t>
  </si>
  <si>
    <t>PLZ des Antragsstellers</t>
  </si>
  <si>
    <t>sonstige Zuschüsse</t>
  </si>
  <si>
    <t>Ort der Maßnahme</t>
  </si>
  <si>
    <t>80% unentgeltliche Sachleistungen</t>
  </si>
  <si>
    <t>70% von Gesamtausgaben</t>
  </si>
  <si>
    <t>So klappt es mit der Antragstellung!</t>
  </si>
  <si>
    <r>
      <rPr>
        <b/>
        <sz val="12"/>
        <color theme="1"/>
        <rFont val="Roboto"/>
      </rPr>
      <t>Vorschlag zur Bearbeitung:</t>
    </r>
    <r>
      <rPr>
        <sz val="12"/>
        <color theme="1"/>
        <rFont val="Roboto"/>
      </rPr>
      <t xml:space="preserve"> 
für jeden neuen Zuschussantrag sollte die Datei kopiert und entsprechend dem zu stellenden Antrag umbenannt und gespeichert werden. In dieser neu erstellten Datei im Eingabe-Formular die notwendigen Eintragungen  - soweit bereits möglich - vornehmen und abspeichern. Die Daten werden automatisch auf die übrigen Formulare übernommen.</t>
    </r>
  </si>
  <si>
    <t>Unterschrift Antragsteller</t>
  </si>
  <si>
    <t xml:space="preserve">HINWEIS:
In Kenntnis der strafrechtlichen Bedeutung unvollständiger oder falscher Angaben wird versichert, dass die Einnahmen und Ausgaben nach den Rechnungsunterlagen im Zusammenhang mit dem geförderten Vorhaben angefallen sind, die nicht zuwendungsfähigen Beträge, Rückforderungen und Rückzahlungen abgesetzt wurden, die Zuwendung ausschließlich zur Erfüllung des im Zuweisungsbescheid näher bezeichneten Zuwendungszwecks verwendet wird, die im Zuweisungsbescheid einschließlich den dort enthaltenen Nebenbestimmungen genannten Bedingungen und Auflagen eingehalten werden. Dem Unterzeichner ist bekannt, dass die Zuwendung im Falle ihrer zweckwidrigen Verwendung der Rückforderung und Verzinsung unterliegt. Es wird bestätigt, dass die in dem vorliegenden Antrag aufgeführten Ausgaben tatsächlich unmittelbar für diese Maßnahme entstanden, durch Belege nachgewiesen sind und keine höheren Einnahmen als die angegebenen erzielt wurden und zu erwarten sind.  
Der Bayerische Oberste Rechnungshof, das Bayerische Staatsministerium für Familie, Arbeit und Soziales, der Bayerische Jugendring und der Bezirksjugendring Mittelfranken sind berechtigt, die Verwendung der Zuwendung an Ort und Stelle nachzuprüfen.
Die Belege werden fünf Jahre nach Durchführung der Maßnahme zum Zwecke einer möglichen Nachprüfung aufbewahrt.
</t>
  </si>
  <si>
    <t>Zuweisungsbescheid</t>
  </si>
  <si>
    <t>Zuweisungsbetrag</t>
  </si>
  <si>
    <t>Die Überweisung der Zuweisung soll auf folgende Bankverbindung erfolgen:</t>
  </si>
  <si>
    <t>Den Förderbedingungen entsprechend wird eine Zuweisung in Höhe von</t>
  </si>
  <si>
    <t>Auf den oben bezeichneten Antrag wird eine Zuweisung gewährt. Die Förderung ist zweckbestimmt für die oben genannte Maßnahme.</t>
  </si>
  <si>
    <t>Der Förderbedingungen entsprechend wird eine  Zuweisung in Höhe von</t>
  </si>
  <si>
    <t>Antrag</t>
  </si>
  <si>
    <t>Die relevanten Felder sind gelb hinterlegt.</t>
  </si>
  <si>
    <t>i)</t>
  </si>
  <si>
    <t xml:space="preserve">m) </t>
  </si>
  <si>
    <t>freiwillige Arbeitsleistung</t>
  </si>
  <si>
    <t>Ausgaben gesamt</t>
  </si>
  <si>
    <t>PLZ und Ort des Antragstellers:</t>
  </si>
  <si>
    <t>PLZ und Ort der Maßnahme:</t>
  </si>
  <si>
    <r>
      <t>Nur</t>
    </r>
    <r>
      <rPr>
        <sz val="12"/>
        <color theme="1"/>
        <rFont val="Roboto"/>
      </rPr>
      <t xml:space="preserve"> auf dem Blatt </t>
    </r>
    <r>
      <rPr>
        <b/>
        <sz val="12"/>
        <color theme="1"/>
        <rFont val="Roboto"/>
      </rPr>
      <t>"Antrag AEJ kurz"</t>
    </r>
    <r>
      <rPr>
        <sz val="12"/>
        <color theme="1"/>
        <rFont val="Roboto"/>
      </rPr>
      <t xml:space="preserve"> und der Teilnehmendenliste </t>
    </r>
    <r>
      <rPr>
        <b/>
        <sz val="12"/>
        <color theme="1"/>
        <rFont val="Roboto"/>
      </rPr>
      <t>"TN-Liste AEJ kurz"</t>
    </r>
    <r>
      <rPr>
        <sz val="12"/>
        <color theme="1"/>
        <rFont val="Roboto"/>
      </rPr>
      <t xml:space="preserve"> 
können am Rechner Eintragungen gemacht werden. </t>
    </r>
  </si>
  <si>
    <t>zur Teilnehmendenliste (Blatt "TN-Liste AEJ kurz"):</t>
  </si>
  <si>
    <r>
      <t xml:space="preserve">Dauer </t>
    </r>
    <r>
      <rPr>
        <sz val="8"/>
        <color theme="1"/>
        <rFont val="Roboto"/>
      </rPr>
      <t>(mind. 2)</t>
    </r>
  </si>
  <si>
    <r>
      <t xml:space="preserve">Soll-Zeitstunden </t>
    </r>
    <r>
      <rPr>
        <sz val="8"/>
        <color theme="1"/>
        <rFont val="Roboto"/>
      </rPr>
      <t>(mind. 3/Seminar)</t>
    </r>
  </si>
  <si>
    <t>Weiler</t>
  </si>
  <si>
    <t>Stunden</t>
  </si>
  <si>
    <t>1. Seminar</t>
  </si>
  <si>
    <t>2. Seminar</t>
  </si>
  <si>
    <t>3. Seminar</t>
  </si>
  <si>
    <t>4. Seminar</t>
  </si>
  <si>
    <t>5. Seminar</t>
  </si>
  <si>
    <t>6. Seminar</t>
  </si>
  <si>
    <t>7. Seminar</t>
  </si>
  <si>
    <t>8. Seminar</t>
  </si>
  <si>
    <t>Datum 2</t>
  </si>
  <si>
    <t>Datum 3</t>
  </si>
  <si>
    <t>Datum 4</t>
  </si>
  <si>
    <t>Datum 5</t>
  </si>
  <si>
    <t>Datum 6</t>
  </si>
  <si>
    <t>Datum 7</t>
  </si>
  <si>
    <t>Datum 8</t>
  </si>
  <si>
    <t>freiwillige Arbeitsleistungen (Stunden.)</t>
  </si>
  <si>
    <t>Kurzseminare und vergleichbare Veranstaltungen sind zuwendungsfähig, wenn:</t>
  </si>
  <si>
    <t>Auszug aus</t>
  </si>
  <si>
    <t>Rahmenrichtlinien zur Förderung der Aus- und Fortbildung von ehrenamtlichen Jugendleiterinnen und Jugendleitern (AEJ), von Jugendbildungsmaßnahmen (JBM) und von JBM mit größerem Teilnehmendenkreis (JBM gr. TNK) zur Umsetzung des Kinder- und Jugendprogramms der Bayerischen Staatsregierung</t>
  </si>
  <si>
    <t>4.4</t>
  </si>
  <si>
    <t>4.4.1</t>
  </si>
  <si>
    <t>4.4.2</t>
  </si>
  <si>
    <t>4.4.3</t>
  </si>
  <si>
    <t>4.4.4</t>
  </si>
  <si>
    <t>4.4.5</t>
  </si>
  <si>
    <t>Regelung für Kurzseminare und vergleichbare Veranstaltungen Für Kurzseminare und vergleichbare Veranstaltungen zur AEJ gelten die vorstehenden Bestimmungen (z. B. Zweck und Gegenstand der Förderung, Zuwendungsempfänger, Zuwendungsvoraussetzungen und Bedingungen, sowie das Antragsverfahren) wie für Maßnahmen zur AEJ generell, es sei denn, im Folgenden wird dazu Abweichendes bestimmt:</t>
  </si>
  <si>
    <t>mindestens zwei Veranstaltungen mit einem Abstand von jeweils höchstens einem Monat durchgeführt werden,</t>
  </si>
  <si>
    <t>die einzelnen Teile der Veranstaltungsreihe in inhaltlichem und strukturellem Zusammenhang stehen,</t>
  </si>
  <si>
    <t>jede Veranstaltung mindestens drei Zeitstunden im Sinne des Zwecks und Gegenstands der Förderung umfasst (keine 2/3-Regelung wie in Nr. 4.3.2, keine Anrechnung von Reisezeiten) und</t>
  </si>
  <si>
    <t>es sich um eine Reihe von Veranstaltungen handelt, die sich an die gleichen Teilnehmenden wendet.</t>
  </si>
  <si>
    <t>Zuwendungsfähig sind nur die Ausgaben, die für die bei allen Veranstaltungen anwesenden Teilnehmenden anfallen.</t>
  </si>
  <si>
    <t>Förderung der Aus- und Fortbildung von ehrenamtlichen Jugendleiter*innen Kurzseminare und vergleichbare Veranstaltungen (AEJ kurz) aus Mitteln des Kinder- und Jugendprogramms der Bayerischen Staatsregierung</t>
  </si>
  <si>
    <t>zum Antrag</t>
  </si>
  <si>
    <t>AEJ</t>
  </si>
  <si>
    <t>AEJ kurz</t>
  </si>
  <si>
    <t>JBM</t>
  </si>
  <si>
    <t>JBM gr.TNK</t>
  </si>
  <si>
    <t>Beginn (tt.mm.jj)</t>
  </si>
  <si>
    <t>Ende (tt.mm.jj)</t>
  </si>
  <si>
    <t>erstes. Seminar (tt.mm.jj)</t>
  </si>
  <si>
    <t>letztes Seminar (tt.mm.jj)</t>
  </si>
  <si>
    <t>Name</t>
  </si>
  <si>
    <t>geleistete Stunden</t>
  </si>
  <si>
    <t>Art der Arbeitsleistung (Stichworte)</t>
  </si>
  <si>
    <r>
      <t xml:space="preserve">Stundenzettel </t>
    </r>
    <r>
      <rPr>
        <sz val="11"/>
        <color theme="1"/>
        <rFont val="Roboto"/>
      </rPr>
      <t>(freiwillige Arbeitsleistungen)</t>
    </r>
  </si>
  <si>
    <t>Bearbeitungsnummer des 
Bezirksjugendrings Mittelfranken:</t>
  </si>
  <si>
    <t xml:space="preserve">Summe Stunden: </t>
  </si>
  <si>
    <t xml:space="preserve">Summe zuwendungsfähiger Betrag (9,60 € / Std.): </t>
  </si>
  <si>
    <r>
      <t>-</t>
    </r>
    <r>
      <rPr>
        <sz val="12"/>
        <rFont val="Roboto"/>
      </rPr>
      <t xml:space="preserve"> Die Teilnehmendenliste muss nicht mehr von den Teilnehmenden/Referierenden/verantwortlichen Personen
   (A+B) unterschrieben werden!
 - Bei allen Teilnehmenden/Referierenden/verantwortlichen Personen </t>
    </r>
    <r>
      <rPr>
        <b/>
        <sz val="12"/>
        <rFont val="Roboto"/>
      </rPr>
      <t>(A+B)</t>
    </r>
    <r>
      <rPr>
        <sz val="12"/>
        <rFont val="Roboto"/>
      </rPr>
      <t xml:space="preserve"> muss eine Angabe zu 
    männlich/weiblich (Kreuz) gemacht werden. 
 - bei den Teilnehmenden/Referierenden/verantwortlichen Personen</t>
    </r>
    <r>
      <rPr>
        <b/>
        <sz val="12"/>
        <rFont val="Roboto"/>
      </rPr>
      <t xml:space="preserve"> (A)</t>
    </r>
    <r>
      <rPr>
        <sz val="12"/>
        <rFont val="Roboto"/>
      </rPr>
      <t xml:space="preserve"> muss  das Alter als Zahl angegeben 
    werden; bei den Teilnehmenden </t>
    </r>
    <r>
      <rPr>
        <b/>
        <sz val="12"/>
        <rFont val="Roboto"/>
      </rPr>
      <t>(B)</t>
    </r>
    <r>
      <rPr>
        <sz val="12"/>
        <rFont val="Roboto"/>
      </rPr>
      <t xml:space="preserve"> muss das Alter nur noch innerhalb von Altersgruppen angegeben 
    werden (Kreuz). </t>
    </r>
  </si>
  <si>
    <r>
      <t>Alle anderen Felder sind gesperrt (das Blatt "</t>
    </r>
    <r>
      <rPr>
        <b/>
        <sz val="12"/>
        <color theme="1"/>
        <rFont val="Roboto"/>
      </rPr>
      <t>Auszahlungsbescheid AEJ kurz</t>
    </r>
    <r>
      <rPr>
        <sz val="12"/>
        <color theme="1"/>
        <rFont val="Roboto"/>
      </rPr>
      <t xml:space="preserve">" ganz). </t>
    </r>
  </si>
  <si>
    <r>
      <t>Die xlsx.-Formulare (</t>
    </r>
    <r>
      <rPr>
        <b/>
        <sz val="12"/>
        <color theme="1"/>
        <rFont val="Roboto"/>
      </rPr>
      <t>"TN-Liste AEJ kurz"</t>
    </r>
    <r>
      <rPr>
        <sz val="12"/>
        <color theme="1"/>
        <rFont val="Roboto"/>
      </rPr>
      <t xml:space="preserve"> und</t>
    </r>
    <r>
      <rPr>
        <b/>
        <sz val="12"/>
        <color theme="1"/>
        <rFont val="Roboto"/>
      </rPr>
      <t xml:space="preserve"> "Antrag AEJ kurz" </t>
    </r>
    <r>
      <rPr>
        <sz val="12"/>
        <color theme="1"/>
        <rFont val="Roboto"/>
      </rPr>
      <t xml:space="preserve">und bei Bedarf </t>
    </r>
    <r>
      <rPr>
        <b/>
        <sz val="12"/>
        <color theme="1"/>
        <rFont val="Roboto"/>
      </rPr>
      <t>"Stundenzettel"</t>
    </r>
    <r>
      <rPr>
        <sz val="12"/>
        <color theme="1"/>
        <rFont val="Roboto"/>
      </rPr>
      <t xml:space="preserve">) am Rechner ausfüllen - das Tabellenblatt </t>
    </r>
    <r>
      <rPr>
        <b/>
        <sz val="12"/>
        <color theme="1"/>
        <rFont val="Roboto"/>
      </rPr>
      <t>"FöRiLi kurz"</t>
    </r>
    <r>
      <rPr>
        <sz val="12"/>
        <color theme="1"/>
        <rFont val="Roboto"/>
      </rPr>
      <t xml:space="preserve"> (Auszug aus den Rahmenrichtlinien BJR) bietet Unterstützung - und</t>
    </r>
  </si>
  <si>
    <t>Beginn am (erstes Seminar):</t>
  </si>
  <si>
    <t>Ende am (letztes Seminar):</t>
  </si>
  <si>
    <t>80% unentgeltliche Sachleistung (Euro)</t>
  </si>
  <si>
    <t>bis unter 45 Jahre</t>
  </si>
  <si>
    <t>Stundenzettel zu o</t>
  </si>
  <si>
    <t>der tatsächliche zeitiche Ablauf</t>
  </si>
  <si>
    <r>
      <t>spätestens acht Wochen nach Beendigung der Maßnahme zusammen mit dem Blatt "</t>
    </r>
    <r>
      <rPr>
        <b/>
        <sz val="12"/>
        <color theme="1"/>
        <rFont val="Roboto"/>
      </rPr>
      <t>Zuweisungsbescheid AEJ kurz"</t>
    </r>
    <r>
      <rPr>
        <sz val="12"/>
        <color theme="1"/>
        <rFont val="Roboto"/>
      </rPr>
      <t xml:space="preserve"> und allen weiteren Unterlagen (Einladung/Ausschreibung, Bericht, ggf. Stundenzettel) digital an</t>
    </r>
    <r>
      <rPr>
        <b/>
        <sz val="12"/>
        <color theme="4"/>
        <rFont val="Roboto"/>
      </rPr>
      <t xml:space="preserve"> foerderung@bezjr-mfr.de</t>
    </r>
    <r>
      <rPr>
        <sz val="12"/>
        <color theme="1"/>
        <rFont val="Roboto"/>
      </rPr>
      <t xml:space="preserve"> senden.</t>
    </r>
  </si>
  <si>
    <t>Datenschutz</t>
  </si>
  <si>
    <t>(ohne "Haken" keine Förderung möglich)</t>
  </si>
  <si>
    <t>die Datenschutzrichtlinien des Bezirksjugendrings Mittelfranken habe ich zur Kenntnis genommen</t>
  </si>
  <si>
    <r>
      <t>Das Antragsformular (</t>
    </r>
    <r>
      <rPr>
        <b/>
        <sz val="12"/>
        <color theme="1"/>
        <rFont val="Roboto"/>
      </rPr>
      <t>"Antrag AEJ kurz</t>
    </r>
    <r>
      <rPr>
        <sz val="12"/>
        <color theme="1"/>
        <rFont val="Roboto"/>
      </rPr>
      <t xml:space="preserve">") mit der Originalunterschrift zusätzlich per Post an den 
         </t>
    </r>
    <r>
      <rPr>
        <b/>
        <sz val="12"/>
        <color theme="1"/>
        <rFont val="Roboto"/>
      </rPr>
      <t>Bezirksjugendring Mittelfranken 
         Gleißbühlstraße 7 
         90402 Nürnberg</t>
    </r>
    <r>
      <rPr>
        <sz val="12"/>
        <color theme="1"/>
        <rFont val="Roboto"/>
      </rPr>
      <t xml:space="preserve">
 schicken.</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</si>
</sst>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 [$€-407]_-;\-* #,##0.00\ [$€-407]_-;_-* &quot;-&quot;??\ [$€-407]_-;_-@_-"/>
    <numFmt numFmtId="165" formatCode="0.0\ &quot;Std.&quot;"/>
    <numFmt numFmtId="166" formatCode="0.0"/>
    <numFmt numFmtId="167" formatCode="dd/mm/yy;@"/>
    <numFmt numFmtId="168" formatCode="0.00\ &quot;€/Std.&quot;"/>
    <numFmt numFmtId="169" formatCode="#,##0.00\ &quot;€&quot;"/>
    <numFmt numFmtId="170" formatCode="0;;;@"/>
  </numFmts>
  <fonts count="61" x14ac:knownFonts="1">
    <font>
      <sz val="11"/>
      <color theme="1"/>
      <name val="Calibri"/>
      <family val="2"/>
      <scheme val="minor"/>
    </font>
    <font>
      <sz val="11"/>
      <color theme="1"/>
      <name val="Roboto Lt"/>
      <family val="2"/>
    </font>
    <font>
      <sz val="8"/>
      <color rgb="FF000000"/>
      <name val="Tahoma"/>
      <family val="2"/>
    </font>
    <font>
      <b/>
      <sz val="11"/>
      <color indexed="8"/>
      <name val="Roboto"/>
    </font>
    <font>
      <sz val="11"/>
      <color theme="1"/>
      <name val="Roboto"/>
    </font>
    <font>
      <sz val="11"/>
      <color indexed="8"/>
      <name val="Roboto"/>
    </font>
    <font>
      <b/>
      <sz val="9"/>
      <color theme="1"/>
      <name val="Roboto"/>
    </font>
    <font>
      <i/>
      <sz val="9"/>
      <color theme="1"/>
      <name val="Roboto"/>
    </font>
    <font>
      <sz val="9"/>
      <color theme="1"/>
      <name val="Roboto"/>
    </font>
    <font>
      <b/>
      <sz val="12"/>
      <color theme="1"/>
      <name val="Roboto"/>
    </font>
    <font>
      <sz val="12"/>
      <color theme="1"/>
      <name val="Roboto"/>
    </font>
    <font>
      <b/>
      <sz val="11"/>
      <color theme="1"/>
      <name val="Roboto"/>
    </font>
    <font>
      <b/>
      <sz val="14"/>
      <color theme="1"/>
      <name val="Roboto"/>
    </font>
    <font>
      <sz val="8"/>
      <color theme="1"/>
      <name val="Roboto"/>
    </font>
    <font>
      <sz val="11"/>
      <color theme="1" tint="0.34998626667073579"/>
      <name val="Roboto"/>
    </font>
    <font>
      <sz val="11"/>
      <color theme="4" tint="0.79998168889431442"/>
      <name val="Roboto"/>
    </font>
    <font>
      <sz val="10"/>
      <color theme="1"/>
      <name val="Roboto"/>
    </font>
    <font>
      <b/>
      <sz val="10"/>
      <name val="Roboto"/>
    </font>
    <font>
      <sz val="10"/>
      <name val="Roboto"/>
    </font>
    <font>
      <b/>
      <sz val="10"/>
      <color theme="1"/>
      <name val="Roboto"/>
    </font>
    <font>
      <sz val="10"/>
      <color theme="4" tint="0.79998168889431442"/>
      <name val="Roboto"/>
    </font>
    <font>
      <sz val="14"/>
      <color theme="1"/>
      <name val="Roboto"/>
    </font>
    <font>
      <b/>
      <sz val="11.5"/>
      <color theme="1"/>
      <name val="Roboto"/>
    </font>
    <font>
      <i/>
      <sz val="11"/>
      <color theme="1"/>
      <name val="Roboto"/>
    </font>
    <font>
      <i/>
      <sz val="10"/>
      <color theme="3" tint="0.39997558519241921"/>
      <name val="Roboto"/>
    </font>
    <font>
      <i/>
      <sz val="10"/>
      <name val="Roboto"/>
    </font>
    <font>
      <i/>
      <sz val="10"/>
      <color theme="1"/>
      <name val="Roboto"/>
    </font>
    <font>
      <sz val="7"/>
      <color theme="1"/>
      <name val="Roboto"/>
    </font>
    <font>
      <sz val="11"/>
      <color theme="1"/>
      <name val="Calibri"/>
      <family val="2"/>
      <scheme val="minor"/>
    </font>
    <font>
      <sz val="11"/>
      <color theme="1"/>
      <name val="Arial"/>
      <family val="2"/>
    </font>
    <font>
      <b/>
      <sz val="8"/>
      <color indexed="81"/>
      <name val="Roboto"/>
    </font>
    <font>
      <sz val="8"/>
      <color indexed="81"/>
      <name val="Roboto"/>
    </font>
    <font>
      <sz val="10"/>
      <color theme="1"/>
      <name val="Calibri"/>
      <family val="2"/>
      <scheme val="minor"/>
    </font>
    <font>
      <b/>
      <sz val="11"/>
      <color theme="1" tint="0.34998626667073579"/>
      <name val="Roboto"/>
    </font>
    <font>
      <sz val="12"/>
      <color theme="1"/>
      <name val="Calibri"/>
      <family val="2"/>
      <scheme val="minor"/>
    </font>
    <font>
      <b/>
      <sz val="12"/>
      <color theme="1"/>
      <name val="Calibri"/>
      <family val="2"/>
      <scheme val="minor"/>
    </font>
    <font>
      <sz val="11"/>
      <color rgb="FFFFFF99"/>
      <name val="Roboto"/>
    </font>
    <font>
      <sz val="11"/>
      <color rgb="FFFF0000"/>
      <name val="Roboto"/>
    </font>
    <font>
      <b/>
      <i/>
      <u val="double"/>
      <sz val="10"/>
      <color theme="1"/>
      <name val="Roboto"/>
    </font>
    <font>
      <sz val="11"/>
      <name val="Roboto"/>
    </font>
    <font>
      <b/>
      <sz val="10"/>
      <color rgb="FFFF0000"/>
      <name val="Roboto"/>
    </font>
    <font>
      <i/>
      <sz val="10"/>
      <color rgb="FFFF0000"/>
      <name val="Roboto"/>
    </font>
    <font>
      <i/>
      <sz val="11"/>
      <name val="Roboto"/>
    </font>
    <font>
      <b/>
      <sz val="16"/>
      <color theme="1"/>
      <name val="Roboto"/>
    </font>
    <font>
      <sz val="16"/>
      <color theme="1"/>
      <name val="Roboto"/>
    </font>
    <font>
      <b/>
      <sz val="12"/>
      <color rgb="FFFF0000"/>
      <name val="Roboto"/>
    </font>
    <font>
      <b/>
      <u/>
      <sz val="12"/>
      <color theme="1"/>
      <name val="Roboto"/>
    </font>
    <font>
      <b/>
      <sz val="12"/>
      <name val="Roboto"/>
    </font>
    <font>
      <sz val="12"/>
      <name val="Roboto"/>
    </font>
    <font>
      <b/>
      <i/>
      <sz val="11"/>
      <color theme="1"/>
      <name val="Roboto"/>
    </font>
    <font>
      <i/>
      <sz val="13"/>
      <color theme="1"/>
      <name val="Roboto"/>
    </font>
    <font>
      <i/>
      <sz val="12"/>
      <color theme="1"/>
      <name val="Roboto"/>
    </font>
    <font>
      <sz val="26"/>
      <color theme="1"/>
      <name val="Roboto"/>
    </font>
    <font>
      <sz val="18"/>
      <color theme="1"/>
      <name val="Roboto"/>
    </font>
    <font>
      <sz val="9"/>
      <color indexed="81"/>
      <name val="Roboto"/>
    </font>
    <font>
      <b/>
      <sz val="13"/>
      <color theme="1"/>
      <name val="Roboto"/>
    </font>
    <font>
      <sz val="20"/>
      <color theme="1"/>
      <name val="Roboto"/>
    </font>
    <font>
      <b/>
      <sz val="12"/>
      <color theme="4"/>
      <name val="Roboto"/>
    </font>
    <font>
      <u/>
      <sz val="11"/>
      <color theme="10"/>
      <name val="Calibri"/>
      <family val="2"/>
      <scheme val="minor"/>
    </font>
    <font>
      <b/>
      <u/>
      <sz val="11"/>
      <color theme="10"/>
      <name val="Roboto"/>
    </font>
    <font>
      <sz val="10"/>
      <color theme="0"/>
      <name val="Roboto"/>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FF99"/>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theme="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dotted">
        <color indexed="64"/>
      </bottom>
      <diagonal/>
    </border>
    <border>
      <left style="hair">
        <color indexed="64"/>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dotted">
        <color indexed="64"/>
      </top>
      <bottom style="hair">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hair">
        <color indexed="64"/>
      </left>
      <right/>
      <top style="medium">
        <color auto="1"/>
      </top>
      <bottom style="hair">
        <color indexed="64"/>
      </bottom>
      <diagonal/>
    </border>
    <border>
      <left/>
      <right/>
      <top style="medium">
        <color auto="1"/>
      </top>
      <bottom style="hair">
        <color indexed="64"/>
      </bottom>
      <diagonal/>
    </border>
    <border>
      <left/>
      <right style="hair">
        <color indexed="64"/>
      </right>
      <top style="medium">
        <color auto="1"/>
      </top>
      <bottom style="hair">
        <color indexed="64"/>
      </bottom>
      <diagonal/>
    </border>
    <border>
      <left style="hair">
        <color indexed="64"/>
      </left>
      <right style="medium">
        <color auto="1"/>
      </right>
      <top/>
      <bottom/>
      <diagonal/>
    </border>
  </borders>
  <cellStyleXfs count="9">
    <xf numFmtId="0" fontId="0" fillId="0" borderId="0">
      <protection locked="0"/>
    </xf>
    <xf numFmtId="0" fontId="1" fillId="0" borderId="0"/>
    <xf numFmtId="9" fontId="28" fillId="0" borderId="0" applyFont="0" applyFill="0" applyBorder="0" applyAlignment="0" applyProtection="0"/>
    <xf numFmtId="0" fontId="28" fillId="0" borderId="0">
      <protection locked="0"/>
    </xf>
    <xf numFmtId="0" fontId="29" fillId="0" borderId="0"/>
    <xf numFmtId="0" fontId="29" fillId="0" borderId="0"/>
    <xf numFmtId="0" fontId="29" fillId="0" borderId="0"/>
    <xf numFmtId="0" fontId="29" fillId="0" borderId="0"/>
    <xf numFmtId="0" fontId="58" fillId="0" borderId="0" applyNumberFormat="0" applyFill="0" applyBorder="0" applyAlignment="0" applyProtection="0">
      <protection locked="0"/>
    </xf>
  </cellStyleXfs>
  <cellXfs count="572">
    <xf numFmtId="0" fontId="0" fillId="0" borderId="0" xfId="0">
      <protection locked="0"/>
    </xf>
    <xf numFmtId="0" fontId="9" fillId="4" borderId="0" xfId="0" applyFont="1" applyFill="1" applyBorder="1" applyProtection="1"/>
    <xf numFmtId="0" fontId="4" fillId="4" borderId="0" xfId="0" applyFont="1" applyFill="1" applyBorder="1" applyProtection="1"/>
    <xf numFmtId="0" fontId="10" fillId="4" borderId="0" xfId="0" applyFont="1" applyFill="1" applyBorder="1" applyAlignment="1" applyProtection="1"/>
    <xf numFmtId="0" fontId="4" fillId="4" borderId="0" xfId="0" applyFont="1" applyFill="1" applyBorder="1" applyAlignment="1" applyProtection="1">
      <alignment vertical="center"/>
    </xf>
    <xf numFmtId="0" fontId="9" fillId="4" borderId="0" xfId="0" applyFont="1" applyFill="1" applyBorder="1" applyAlignment="1" applyProtection="1"/>
    <xf numFmtId="0" fontId="9" fillId="4" borderId="0" xfId="0" applyFont="1" applyFill="1" applyBorder="1" applyAlignment="1" applyProtection="1">
      <alignment vertical="center"/>
    </xf>
    <xf numFmtId="0" fontId="9" fillId="4" borderId="0" xfId="0" applyFont="1" applyFill="1" applyBorder="1" applyAlignment="1" applyProtection="1">
      <alignment horizontal="center"/>
    </xf>
    <xf numFmtId="0" fontId="9" fillId="4" borderId="10" xfId="0" applyFont="1" applyFill="1" applyBorder="1" applyAlignment="1" applyProtection="1">
      <alignment horizontal="center" vertical="center" wrapText="1"/>
    </xf>
    <xf numFmtId="0" fontId="11" fillId="4" borderId="3" xfId="0" applyFont="1" applyFill="1" applyBorder="1" applyAlignment="1" applyProtection="1">
      <alignment horizontal="center" vertical="center" wrapText="1"/>
    </xf>
    <xf numFmtId="0" fontId="4" fillId="4" borderId="0" xfId="0" applyFont="1" applyFill="1" applyBorder="1" applyAlignment="1" applyProtection="1">
      <alignment horizontal="left" vertical="center"/>
    </xf>
    <xf numFmtId="0" fontId="4" fillId="4" borderId="0" xfId="0" applyFont="1" applyFill="1" applyBorder="1" applyAlignment="1" applyProtection="1"/>
    <xf numFmtId="0" fontId="4" fillId="4" borderId="0" xfId="0" applyFont="1" applyFill="1" applyBorder="1" applyAlignment="1" applyProtection="1">
      <alignment horizontal="center" vertical="center"/>
    </xf>
    <xf numFmtId="0" fontId="4" fillId="4" borderId="10" xfId="0" applyFont="1" applyFill="1" applyBorder="1" applyAlignment="1" applyProtection="1">
      <alignment horizontal="center" vertical="center"/>
    </xf>
    <xf numFmtId="0" fontId="4" fillId="4" borderId="0" xfId="0" applyFont="1" applyFill="1" applyBorder="1" applyAlignment="1" applyProtection="1">
      <alignment horizontal="left"/>
    </xf>
    <xf numFmtId="0" fontId="11" fillId="4" borderId="10" xfId="0" applyFont="1" applyFill="1" applyBorder="1" applyAlignment="1" applyProtection="1">
      <alignment horizontal="center" vertical="center"/>
    </xf>
    <xf numFmtId="0" fontId="11" fillId="4" borderId="10" xfId="0" applyFont="1" applyFill="1" applyBorder="1" applyAlignment="1" applyProtection="1">
      <alignment horizontal="center" vertical="center" wrapText="1"/>
    </xf>
    <xf numFmtId="0" fontId="4" fillId="4" borderId="0" xfId="0" applyFont="1" applyFill="1" applyBorder="1" applyAlignment="1" applyProtection="1">
      <alignment horizontal="center"/>
    </xf>
    <xf numFmtId="0" fontId="11" fillId="4" borderId="6" xfId="0" applyFont="1" applyFill="1" applyBorder="1" applyAlignment="1" applyProtection="1">
      <alignment horizontal="center" vertical="center"/>
    </xf>
    <xf numFmtId="0" fontId="4" fillId="4" borderId="0" xfId="0" applyFont="1" applyFill="1" applyBorder="1" applyAlignment="1" applyProtection="1">
      <alignment horizontal="center"/>
    </xf>
    <xf numFmtId="0" fontId="10" fillId="4" borderId="10" xfId="0" applyFont="1" applyFill="1" applyBorder="1" applyAlignment="1" applyProtection="1">
      <alignment horizontal="center" vertical="center" wrapText="1"/>
    </xf>
    <xf numFmtId="0" fontId="9" fillId="4" borderId="0" xfId="0" applyFont="1" applyFill="1" applyBorder="1" applyAlignment="1" applyProtection="1">
      <alignment horizontal="right"/>
    </xf>
    <xf numFmtId="0" fontId="4" fillId="4" borderId="0" xfId="0" applyFont="1" applyFill="1" applyBorder="1" applyAlignment="1" applyProtection="1">
      <alignment vertical="center"/>
      <protection locked="0"/>
    </xf>
    <xf numFmtId="0" fontId="4" fillId="5" borderId="10" xfId="0" applyFont="1" applyFill="1" applyBorder="1" applyAlignment="1" applyProtection="1">
      <alignment vertical="center" wrapText="1"/>
      <protection locked="0"/>
    </xf>
    <xf numFmtId="0" fontId="4" fillId="5" borderId="3" xfId="0" applyFont="1" applyFill="1" applyBorder="1" applyAlignment="1" applyProtection="1">
      <alignment horizontal="center" vertical="center" wrapText="1"/>
      <protection locked="0"/>
    </xf>
    <xf numFmtId="0" fontId="4" fillId="5" borderId="10" xfId="0" applyFont="1" applyFill="1" applyBorder="1" applyAlignment="1" applyProtection="1">
      <alignment horizontal="center" vertical="center" wrapText="1"/>
      <protection locked="0"/>
    </xf>
    <xf numFmtId="0" fontId="4" fillId="5" borderId="10" xfId="0" applyFont="1" applyFill="1" applyBorder="1" applyAlignment="1" applyProtection="1">
      <alignment horizontal="center" vertical="center"/>
      <protection locked="0"/>
    </xf>
    <xf numFmtId="0" fontId="4" fillId="4" borderId="0" xfId="0" applyFont="1" applyFill="1" applyBorder="1" applyProtection="1">
      <protection locked="0"/>
    </xf>
    <xf numFmtId="0" fontId="4" fillId="4" borderId="0" xfId="0" applyFont="1" applyFill="1" applyBorder="1" applyAlignment="1" applyProtection="1">
      <alignment horizontal="center"/>
      <protection locked="0"/>
    </xf>
    <xf numFmtId="0" fontId="16" fillId="4" borderId="0" xfId="0" applyFont="1" applyFill="1" applyBorder="1" applyAlignment="1" applyProtection="1">
      <alignment horizontal="center"/>
    </xf>
    <xf numFmtId="0" fontId="16" fillId="4" borderId="0" xfId="0" applyFont="1" applyFill="1" applyBorder="1" applyAlignment="1" applyProtection="1"/>
    <xf numFmtId="0" fontId="16" fillId="4" borderId="0" xfId="0" applyFont="1" applyFill="1" applyBorder="1" applyProtection="1"/>
    <xf numFmtId="0" fontId="25" fillId="4" borderId="0" xfId="0" applyFont="1" applyFill="1" applyBorder="1" applyAlignment="1" applyProtection="1">
      <alignment horizontal="right"/>
    </xf>
    <xf numFmtId="0" fontId="4" fillId="4" borderId="17" xfId="0" applyFont="1" applyFill="1" applyBorder="1" applyAlignment="1" applyProtection="1">
      <alignment horizontal="left"/>
    </xf>
    <xf numFmtId="0" fontId="16" fillId="4" borderId="0" xfId="0" applyFont="1" applyFill="1" applyBorder="1" applyAlignment="1" applyProtection="1">
      <alignment horizontal="center" vertical="top"/>
    </xf>
    <xf numFmtId="0" fontId="16" fillId="4" borderId="0" xfId="0" applyFont="1" applyFill="1" applyBorder="1" applyAlignment="1" applyProtection="1">
      <alignment horizontal="right" vertical="top"/>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vertical="top" wrapText="1"/>
    </xf>
    <xf numFmtId="0" fontId="4" fillId="4" borderId="0" xfId="0" applyFont="1" applyFill="1" applyBorder="1" applyAlignment="1" applyProtection="1">
      <alignment vertical="top"/>
    </xf>
    <xf numFmtId="0" fontId="16" fillId="4" borderId="0" xfId="0" applyFont="1" applyFill="1" applyBorder="1" applyAlignment="1" applyProtection="1">
      <alignment horizontal="right" vertical="center"/>
    </xf>
    <xf numFmtId="0" fontId="16" fillId="4" borderId="0" xfId="0" applyFont="1" applyFill="1" applyBorder="1" applyAlignment="1" applyProtection="1">
      <alignment horizontal="center" vertical="center"/>
    </xf>
    <xf numFmtId="0" fontId="4" fillId="4" borderId="0" xfId="0" applyFont="1" applyFill="1" applyBorder="1" applyAlignment="1" applyProtection="1">
      <alignment horizontal="right" vertical="top"/>
    </xf>
    <xf numFmtId="0" fontId="19" fillId="4" borderId="0" xfId="0" applyFont="1" applyFill="1" applyBorder="1" applyAlignment="1" applyProtection="1">
      <alignment vertical="top"/>
    </xf>
    <xf numFmtId="0" fontId="21" fillId="4" borderId="0" xfId="0" applyFont="1" applyFill="1" applyBorder="1" applyAlignment="1" applyProtection="1">
      <alignment horizontal="center" vertical="center"/>
    </xf>
    <xf numFmtId="0" fontId="16" fillId="4" borderId="16" xfId="0" applyFont="1" applyFill="1" applyBorder="1" applyAlignment="1" applyProtection="1"/>
    <xf numFmtId="0" fontId="16" fillId="4" borderId="16" xfId="0" applyFont="1" applyFill="1" applyBorder="1" applyProtection="1"/>
    <xf numFmtId="0" fontId="16" fillId="5" borderId="12" xfId="0" applyFont="1" applyFill="1" applyBorder="1" applyAlignment="1" applyProtection="1">
      <alignment vertical="center"/>
    </xf>
    <xf numFmtId="0" fontId="16" fillId="5" borderId="0" xfId="0" applyFont="1" applyFill="1" applyBorder="1" applyProtection="1"/>
    <xf numFmtId="0" fontId="20" fillId="5" borderId="0" xfId="0" applyFont="1" applyFill="1" applyBorder="1" applyProtection="1"/>
    <xf numFmtId="0" fontId="16" fillId="5" borderId="8" xfId="0" applyFont="1" applyFill="1" applyBorder="1" applyAlignment="1" applyProtection="1">
      <alignment vertical="top"/>
    </xf>
    <xf numFmtId="0" fontId="16" fillId="5" borderId="2" xfId="0" applyFont="1" applyFill="1" applyBorder="1" applyAlignment="1" applyProtection="1">
      <alignment vertical="top"/>
    </xf>
    <xf numFmtId="0" fontId="20" fillId="5" borderId="2" xfId="0" applyFont="1" applyFill="1" applyBorder="1" applyAlignment="1" applyProtection="1">
      <alignment vertical="top"/>
    </xf>
    <xf numFmtId="0" fontId="20" fillId="5" borderId="9" xfId="0" applyFont="1" applyFill="1" applyBorder="1" applyAlignment="1" applyProtection="1">
      <alignment vertical="top"/>
    </xf>
    <xf numFmtId="0" fontId="16" fillId="5" borderId="4" xfId="0" applyFont="1" applyFill="1" applyBorder="1" applyProtection="1"/>
    <xf numFmtId="0" fontId="4" fillId="5" borderId="5" xfId="0" applyFont="1" applyFill="1" applyBorder="1" applyAlignment="1" applyProtection="1">
      <alignment horizontal="left"/>
    </xf>
    <xf numFmtId="0" fontId="15" fillId="5" borderId="5" xfId="0" applyFont="1" applyFill="1" applyBorder="1" applyAlignment="1" applyProtection="1">
      <alignment horizontal="left"/>
    </xf>
    <xf numFmtId="0" fontId="16" fillId="5" borderId="12" xfId="0" applyFont="1" applyFill="1" applyBorder="1" applyAlignment="1" applyProtection="1">
      <alignment vertical="top"/>
    </xf>
    <xf numFmtId="0" fontId="4" fillId="5" borderId="0" xfId="0" applyFont="1" applyFill="1" applyBorder="1" applyAlignment="1" applyProtection="1">
      <alignment vertical="center"/>
    </xf>
    <xf numFmtId="0" fontId="16" fillId="5" borderId="0" xfId="0" applyFont="1" applyFill="1" applyBorder="1" applyAlignment="1" applyProtection="1">
      <alignment vertical="center"/>
    </xf>
    <xf numFmtId="0" fontId="20" fillId="5" borderId="0" xfId="0" applyFont="1" applyFill="1" applyBorder="1" applyAlignment="1" applyProtection="1">
      <alignment vertical="center"/>
    </xf>
    <xf numFmtId="0" fontId="4" fillId="5" borderId="0" xfId="0" applyFont="1" applyFill="1" applyBorder="1" applyAlignment="1" applyProtection="1">
      <alignment vertical="top"/>
    </xf>
    <xf numFmtId="0" fontId="16" fillId="5" borderId="0" xfId="0" applyFont="1" applyFill="1" applyBorder="1" applyAlignment="1" applyProtection="1">
      <alignment vertical="top"/>
    </xf>
    <xf numFmtId="0" fontId="20" fillId="5" borderId="0" xfId="0" applyFont="1" applyFill="1" applyBorder="1" applyAlignment="1" applyProtection="1">
      <alignment vertical="top"/>
    </xf>
    <xf numFmtId="0" fontId="4" fillId="5" borderId="2" xfId="0" applyFont="1" applyFill="1" applyBorder="1" applyAlignment="1" applyProtection="1">
      <alignment vertical="top"/>
    </xf>
    <xf numFmtId="0" fontId="20" fillId="5" borderId="13" xfId="0" applyFont="1" applyFill="1" applyBorder="1" applyAlignment="1" applyProtection="1">
      <alignment vertical="top"/>
      <protection locked="0"/>
    </xf>
    <xf numFmtId="0" fontId="34" fillId="0" borderId="0" xfId="6" applyFont="1"/>
    <xf numFmtId="0" fontId="34" fillId="3" borderId="1" xfId="6" applyFont="1" applyFill="1" applyBorder="1" applyAlignment="1">
      <alignment horizontal="center" vertical="center"/>
    </xf>
    <xf numFmtId="0" fontId="35" fillId="0" borderId="1" xfId="6" applyFont="1" applyBorder="1" applyAlignment="1">
      <alignment horizontal="center" vertical="center"/>
    </xf>
    <xf numFmtId="0" fontId="34" fillId="0" borderId="0" xfId="6" applyFont="1" applyAlignment="1">
      <alignment vertical="center"/>
    </xf>
    <xf numFmtId="0" fontId="34" fillId="0" borderId="0" xfId="6" applyFont="1" applyAlignment="1">
      <alignment horizontal="center" vertical="center" wrapText="1"/>
    </xf>
    <xf numFmtId="0" fontId="34" fillId="0" borderId="0" xfId="6" applyFont="1" applyAlignment="1">
      <alignment horizontal="left"/>
    </xf>
    <xf numFmtId="0" fontId="34" fillId="0" borderId="0" xfId="6" applyFont="1" applyBorder="1" applyAlignment="1"/>
    <xf numFmtId="0" fontId="34" fillId="0" borderId="0" xfId="6" applyFont="1" applyAlignment="1">
      <alignment horizontal="center"/>
    </xf>
    <xf numFmtId="0" fontId="34" fillId="7" borderId="1" xfId="6" applyFont="1" applyFill="1" applyBorder="1" applyAlignment="1">
      <alignment horizontal="center" vertical="center"/>
    </xf>
    <xf numFmtId="0" fontId="34" fillId="8" borderId="1" xfId="6" applyFont="1" applyFill="1" applyBorder="1" applyAlignment="1">
      <alignment horizontal="center" vertical="center"/>
    </xf>
    <xf numFmtId="0" fontId="34" fillId="0" borderId="1" xfId="6" applyFont="1" applyBorder="1" applyAlignment="1">
      <alignment horizontal="center" vertical="center"/>
    </xf>
    <xf numFmtId="0" fontId="32" fillId="6" borderId="26" xfId="6" applyFont="1" applyFill="1" applyBorder="1" applyAlignment="1">
      <alignment horizontal="center" vertical="center"/>
    </xf>
    <xf numFmtId="0" fontId="32" fillId="6" borderId="27" xfId="6" applyFont="1" applyFill="1" applyBorder="1" applyAlignment="1">
      <alignment horizontal="center" vertical="center"/>
    </xf>
    <xf numFmtId="0" fontId="34" fillId="0" borderId="28" xfId="6" applyFont="1" applyBorder="1" applyAlignment="1">
      <alignment horizontal="center" vertical="center"/>
    </xf>
    <xf numFmtId="0" fontId="34" fillId="0" borderId="27" xfId="6" applyFont="1" applyBorder="1" applyAlignment="1">
      <alignment horizontal="center" vertical="center"/>
    </xf>
    <xf numFmtId="0" fontId="34" fillId="0" borderId="1" xfId="6" applyFont="1" applyBorder="1" applyAlignment="1">
      <alignment vertical="center"/>
    </xf>
    <xf numFmtId="0" fontId="34" fillId="3" borderId="29" xfId="6" applyFont="1" applyFill="1" applyBorder="1" applyAlignment="1">
      <alignment vertical="center"/>
    </xf>
    <xf numFmtId="0" fontId="34" fillId="3" borderId="29" xfId="6" applyFont="1" applyFill="1" applyBorder="1" applyAlignment="1">
      <alignment horizontal="center" vertical="center"/>
    </xf>
    <xf numFmtId="0" fontId="34" fillId="3" borderId="26" xfId="6" applyFont="1" applyFill="1" applyBorder="1" applyAlignment="1">
      <alignment vertical="center"/>
    </xf>
    <xf numFmtId="0" fontId="34" fillId="3" borderId="31" xfId="6" applyFont="1" applyFill="1" applyBorder="1" applyAlignment="1">
      <alignment horizontal="center" vertical="center" wrapText="1"/>
    </xf>
    <xf numFmtId="0" fontId="34" fillId="3" borderId="27" xfId="6" applyFont="1" applyFill="1" applyBorder="1" applyAlignment="1">
      <alignment vertical="center"/>
    </xf>
    <xf numFmtId="0" fontId="34" fillId="0" borderId="1" xfId="6" applyFont="1" applyBorder="1" applyAlignment="1">
      <alignment horizontal="center" vertical="center" wrapText="1"/>
    </xf>
    <xf numFmtId="0" fontId="34" fillId="8" borderId="26" xfId="6" applyFont="1" applyFill="1" applyBorder="1" applyAlignment="1">
      <alignment horizontal="center" vertical="center"/>
    </xf>
    <xf numFmtId="0" fontId="32" fillId="6" borderId="30" xfId="6" applyFont="1" applyFill="1" applyBorder="1" applyAlignment="1">
      <alignment horizontal="center" vertical="center"/>
    </xf>
    <xf numFmtId="0" fontId="32" fillId="6" borderId="28" xfId="6" applyFont="1" applyFill="1" applyBorder="1" applyAlignment="1">
      <alignment horizontal="center" vertical="center"/>
    </xf>
    <xf numFmtId="0" fontId="11" fillId="4" borderId="10" xfId="0" applyFont="1" applyFill="1" applyBorder="1" applyAlignment="1" applyProtection="1">
      <alignment vertical="center"/>
    </xf>
    <xf numFmtId="0" fontId="34" fillId="0" borderId="26" xfId="6" applyFont="1" applyBorder="1" applyAlignment="1">
      <alignment horizontal="left" vertical="center"/>
    </xf>
    <xf numFmtId="0" fontId="34" fillId="0" borderId="31" xfId="6" applyFont="1" applyBorder="1" applyAlignment="1">
      <alignment horizontal="left" vertical="center"/>
    </xf>
    <xf numFmtId="0" fontId="34" fillId="0" borderId="27" xfId="6" applyFont="1" applyBorder="1" applyAlignment="1">
      <alignment horizontal="left" vertical="center"/>
    </xf>
    <xf numFmtId="0" fontId="32" fillId="6" borderId="32" xfId="6" applyFont="1" applyFill="1" applyBorder="1" applyAlignment="1">
      <alignment horizontal="left" vertical="center"/>
    </xf>
    <xf numFmtId="0" fontId="32" fillId="6" borderId="33" xfId="6" applyFont="1" applyFill="1" applyBorder="1" applyAlignment="1">
      <alignment horizontal="left" vertical="center"/>
    </xf>
    <xf numFmtId="0" fontId="16" fillId="4" borderId="0" xfId="0" applyFont="1" applyFill="1" applyBorder="1" applyAlignment="1" applyProtection="1">
      <alignment horizontal="left" vertical="center"/>
    </xf>
    <xf numFmtId="0" fontId="16" fillId="4" borderId="0" xfId="0" applyFont="1" applyFill="1" applyBorder="1" applyAlignment="1" applyProtection="1">
      <alignment vertical="center"/>
    </xf>
    <xf numFmtId="0" fontId="22" fillId="4" borderId="0" xfId="0" applyFont="1" applyFill="1" applyBorder="1" applyAlignment="1" applyProtection="1">
      <alignment horizontal="right" vertical="center"/>
    </xf>
    <xf numFmtId="0" fontId="16" fillId="4" borderId="10" xfId="0" applyFont="1" applyFill="1" applyBorder="1" applyAlignment="1" applyProtection="1"/>
    <xf numFmtId="164" fontId="26" fillId="0" borderId="0" xfId="0" applyNumberFormat="1" applyFont="1" applyFill="1" applyBorder="1" applyAlignment="1" applyProtection="1">
      <alignment horizontal="center"/>
    </xf>
    <xf numFmtId="164" fontId="26" fillId="0" borderId="13" xfId="0" applyNumberFormat="1" applyFont="1" applyFill="1" applyBorder="1" applyAlignment="1" applyProtection="1">
      <alignment horizontal="center"/>
    </xf>
    <xf numFmtId="0" fontId="4" fillId="4" borderId="0" xfId="3" applyFont="1" applyFill="1" applyBorder="1" applyProtection="1"/>
    <xf numFmtId="0" fontId="4" fillId="4" borderId="0" xfId="3" applyFont="1" applyFill="1" applyBorder="1" applyAlignment="1" applyProtection="1">
      <alignment horizontal="left"/>
    </xf>
    <xf numFmtId="0" fontId="4" fillId="4" borderId="0" xfId="3" applyFont="1" applyFill="1" applyBorder="1" applyAlignment="1" applyProtection="1"/>
    <xf numFmtId="167" fontId="4" fillId="4" borderId="0" xfId="3" applyNumberFormat="1" applyFont="1" applyFill="1" applyBorder="1" applyAlignment="1" applyProtection="1"/>
    <xf numFmtId="0" fontId="36" fillId="4" borderId="0" xfId="3" applyFont="1" applyFill="1" applyBorder="1" applyProtection="1"/>
    <xf numFmtId="0" fontId="36" fillId="4" borderId="0" xfId="3" applyFont="1" applyFill="1" applyBorder="1" applyProtection="1">
      <protection locked="0"/>
    </xf>
    <xf numFmtId="0" fontId="16" fillId="4" borderId="0" xfId="3" applyFont="1" applyFill="1" applyBorder="1" applyAlignment="1" applyProtection="1">
      <alignment horizontal="left"/>
    </xf>
    <xf numFmtId="0" fontId="16" fillId="4" borderId="0" xfId="3" applyFont="1" applyFill="1" applyBorder="1" applyProtection="1"/>
    <xf numFmtId="0" fontId="16" fillId="4" borderId="10" xfId="3" applyFont="1" applyFill="1" applyBorder="1" applyAlignment="1" applyProtection="1"/>
    <xf numFmtId="0" fontId="16" fillId="4" borderId="6" xfId="3" applyFont="1" applyFill="1" applyBorder="1" applyAlignment="1" applyProtection="1"/>
    <xf numFmtId="0" fontId="16" fillId="4" borderId="11" xfId="3" applyFont="1" applyFill="1" applyBorder="1" applyAlignment="1" applyProtection="1"/>
    <xf numFmtId="0" fontId="37" fillId="4" borderId="0" xfId="3" applyFont="1" applyFill="1" applyBorder="1" applyProtection="1"/>
    <xf numFmtId="0" fontId="37" fillId="4" borderId="0" xfId="3" quotePrefix="1" applyFont="1" applyFill="1" applyBorder="1" applyProtection="1"/>
    <xf numFmtId="0" fontId="4" fillId="4" borderId="5" xfId="3" applyFont="1" applyFill="1" applyBorder="1" applyProtection="1"/>
    <xf numFmtId="0" fontId="17" fillId="4" borderId="0" xfId="3" applyFont="1" applyFill="1" applyBorder="1" applyAlignment="1" applyProtection="1"/>
    <xf numFmtId="0" fontId="17" fillId="4" borderId="0" xfId="3" applyFont="1" applyFill="1" applyBorder="1" applyAlignment="1" applyProtection="1">
      <alignment horizontal="right"/>
    </xf>
    <xf numFmtId="0" fontId="38" fillId="4" borderId="0" xfId="3" applyFont="1" applyFill="1" applyBorder="1" applyAlignment="1" applyProtection="1"/>
    <xf numFmtId="0" fontId="16" fillId="4" borderId="0" xfId="3" applyFont="1" applyFill="1" applyBorder="1" applyAlignment="1" applyProtection="1">
      <alignment horizontal="center"/>
    </xf>
    <xf numFmtId="0" fontId="16" fillId="4" borderId="0" xfId="3" applyFont="1" applyFill="1" applyBorder="1" applyAlignment="1" applyProtection="1"/>
    <xf numFmtId="0" fontId="16" fillId="4" borderId="0" xfId="3" applyFont="1" applyFill="1" applyBorder="1" applyAlignment="1" applyProtection="1">
      <alignment horizontal="left" vertical="center"/>
    </xf>
    <xf numFmtId="0" fontId="4" fillId="4" borderId="0" xfId="3" applyFont="1" applyFill="1" applyBorder="1" applyAlignment="1" applyProtection="1">
      <alignment vertical="center"/>
    </xf>
    <xf numFmtId="0" fontId="11" fillId="4" borderId="0" xfId="3" applyFont="1" applyFill="1" applyBorder="1" applyAlignment="1" applyProtection="1">
      <alignment horizontal="center" vertical="center"/>
    </xf>
    <xf numFmtId="0" fontId="26" fillId="4" borderId="20" xfId="3" applyFont="1" applyFill="1" applyBorder="1" applyAlignment="1" applyProtection="1">
      <alignment vertical="top" wrapText="1"/>
    </xf>
    <xf numFmtId="0" fontId="4" fillId="4" borderId="21" xfId="3" applyFont="1" applyFill="1" applyBorder="1" applyAlignment="1" applyProtection="1">
      <alignment horizontal="left"/>
    </xf>
    <xf numFmtId="0" fontId="4" fillId="4" borderId="22" xfId="3" applyFont="1" applyFill="1" applyBorder="1" applyProtection="1"/>
    <xf numFmtId="0" fontId="39" fillId="4" borderId="0" xfId="3" applyFont="1" applyFill="1" applyBorder="1" applyProtection="1"/>
    <xf numFmtId="0" fontId="11" fillId="4" borderId="0" xfId="3" applyFont="1" applyFill="1" applyBorder="1" applyProtection="1"/>
    <xf numFmtId="0" fontId="4" fillId="4" borderId="24" xfId="3" applyFont="1" applyFill="1" applyBorder="1" applyProtection="1"/>
    <xf numFmtId="0" fontId="4" fillId="4" borderId="25" xfId="3" applyFont="1" applyFill="1" applyBorder="1" applyProtection="1"/>
    <xf numFmtId="0" fontId="4" fillId="4" borderId="0" xfId="3" applyFont="1" applyFill="1" applyBorder="1" applyAlignment="1" applyProtection="1">
      <alignment horizontal="left" vertical="center"/>
    </xf>
    <xf numFmtId="0" fontId="4" fillId="4" borderId="0" xfId="0" applyFont="1" applyFill="1" applyBorder="1" applyAlignment="1" applyProtection="1">
      <alignment horizontal="right" vertical="center"/>
    </xf>
    <xf numFmtId="0" fontId="14" fillId="3" borderId="2" xfId="0" applyFont="1" applyFill="1" applyBorder="1" applyAlignment="1" applyProtection="1">
      <alignment horizontal="center" vertical="center"/>
    </xf>
    <xf numFmtId="0" fontId="17" fillId="4" borderId="0" xfId="0" applyFont="1" applyFill="1" applyBorder="1" applyAlignment="1" applyProtection="1">
      <alignment horizontal="right" vertical="center"/>
    </xf>
    <xf numFmtId="0" fontId="17" fillId="4" borderId="0" xfId="0" applyFont="1" applyFill="1" applyBorder="1" applyAlignment="1" applyProtection="1">
      <alignment horizontal="center" vertical="center"/>
    </xf>
    <xf numFmtId="0" fontId="16" fillId="4" borderId="5" xfId="0" applyFont="1" applyFill="1" applyBorder="1" applyAlignment="1" applyProtection="1">
      <alignment horizontal="left" vertical="center"/>
    </xf>
    <xf numFmtId="0" fontId="16" fillId="4" borderId="7" xfId="0" applyFont="1" applyFill="1" applyBorder="1" applyAlignment="1" applyProtection="1">
      <alignment horizontal="left" vertical="center"/>
    </xf>
    <xf numFmtId="0" fontId="16" fillId="4" borderId="3" xfId="0" applyFont="1" applyFill="1" applyBorder="1" applyAlignment="1" applyProtection="1">
      <alignment vertical="center"/>
    </xf>
    <xf numFmtId="0" fontId="17" fillId="4" borderId="0" xfId="0" applyFont="1" applyFill="1" applyBorder="1" applyAlignment="1" applyProtection="1">
      <alignment vertical="center"/>
    </xf>
    <xf numFmtId="0" fontId="17" fillId="4" borderId="13" xfId="0" applyFont="1" applyFill="1" applyBorder="1" applyAlignment="1" applyProtection="1">
      <alignment horizontal="right" vertical="center"/>
    </xf>
    <xf numFmtId="0" fontId="24" fillId="4" borderId="0" xfId="0" applyFont="1" applyFill="1" applyBorder="1" applyAlignment="1" applyProtection="1">
      <alignment vertical="center"/>
    </xf>
    <xf numFmtId="0" fontId="25" fillId="4" borderId="0" xfId="0" applyFont="1" applyFill="1" applyBorder="1" applyAlignment="1" applyProtection="1">
      <alignment vertical="center"/>
    </xf>
    <xf numFmtId="0" fontId="23" fillId="4" borderId="0" xfId="0" applyFont="1" applyFill="1" applyBorder="1" applyAlignment="1" applyProtection="1">
      <alignment vertical="center"/>
    </xf>
    <xf numFmtId="0" fontId="25" fillId="4" borderId="0" xfId="0" applyFont="1" applyFill="1" applyBorder="1" applyAlignment="1" applyProtection="1">
      <alignment horizontal="right" vertical="center"/>
    </xf>
    <xf numFmtId="0" fontId="25" fillId="4" borderId="13" xfId="0" applyFont="1" applyFill="1" applyBorder="1" applyAlignment="1" applyProtection="1">
      <alignment horizontal="right" vertical="center"/>
    </xf>
    <xf numFmtId="0" fontId="19" fillId="4" borderId="0" xfId="0" applyFont="1" applyFill="1" applyBorder="1" applyAlignment="1" applyProtection="1">
      <alignment horizontal="right" vertical="center"/>
    </xf>
    <xf numFmtId="0" fontId="23" fillId="4" borderId="0" xfId="3" applyFont="1" applyFill="1" applyBorder="1" applyAlignment="1" applyProtection="1"/>
    <xf numFmtId="0" fontId="4" fillId="0" borderId="4" xfId="3" applyFont="1" applyFill="1" applyBorder="1" applyAlignment="1" applyProtection="1">
      <alignment horizontal="left" vertical="center"/>
    </xf>
    <xf numFmtId="0" fontId="40" fillId="4" borderId="0" xfId="3" applyFont="1" applyFill="1" applyBorder="1" applyAlignment="1" applyProtection="1"/>
    <xf numFmtId="0" fontId="41" fillId="4" borderId="0" xfId="0" applyFont="1" applyFill="1" applyBorder="1" applyAlignment="1" applyProtection="1">
      <alignment horizontal="right"/>
    </xf>
    <xf numFmtId="0" fontId="41" fillId="4" borderId="13" xfId="0" applyFont="1" applyFill="1" applyBorder="1" applyAlignment="1" applyProtection="1">
      <alignment horizontal="right"/>
    </xf>
    <xf numFmtId="164" fontId="16" fillId="4" borderId="0" xfId="3" applyNumberFormat="1" applyFont="1" applyFill="1" applyBorder="1" applyAlignment="1" applyProtection="1">
      <alignment vertical="center"/>
    </xf>
    <xf numFmtId="0" fontId="42" fillId="4" borderId="0" xfId="0" applyFont="1" applyFill="1" applyBorder="1" applyAlignment="1" applyProtection="1">
      <alignment vertical="center"/>
    </xf>
    <xf numFmtId="0" fontId="26" fillId="4" borderId="18" xfId="3" applyFont="1" applyFill="1" applyBorder="1" applyAlignment="1" applyProtection="1">
      <alignment vertical="top" wrapText="1"/>
    </xf>
    <xf numFmtId="0" fontId="4" fillId="4" borderId="21" xfId="3" applyFont="1" applyFill="1" applyBorder="1" applyProtection="1"/>
    <xf numFmtId="0" fontId="16" fillId="4" borderId="21" xfId="3" applyFont="1" applyFill="1" applyBorder="1" applyAlignment="1" applyProtection="1">
      <alignment vertical="center" wrapText="1"/>
    </xf>
    <xf numFmtId="0" fontId="11" fillId="4" borderId="21" xfId="3" applyFont="1" applyFill="1" applyBorder="1" applyProtection="1"/>
    <xf numFmtId="0" fontId="4" fillId="4" borderId="23" xfId="3" applyFont="1" applyFill="1" applyBorder="1" applyProtection="1"/>
    <xf numFmtId="0" fontId="4" fillId="4" borderId="0" xfId="0" applyFont="1" applyFill="1" applyBorder="1" applyAlignment="1" applyProtection="1">
      <alignment horizontal="center"/>
    </xf>
    <xf numFmtId="0" fontId="16" fillId="4" borderId="0" xfId="0" applyFont="1" applyFill="1" applyBorder="1" applyAlignment="1" applyProtection="1">
      <alignment horizontal="left" vertical="center" wrapText="1"/>
    </xf>
    <xf numFmtId="0" fontId="16" fillId="4" borderId="0" xfId="0" applyFont="1" applyFill="1" applyBorder="1" applyAlignment="1" applyProtection="1">
      <alignment horizontal="left" vertical="center"/>
    </xf>
    <xf numFmtId="0" fontId="19" fillId="4" borderId="0" xfId="0" applyFont="1" applyFill="1" applyBorder="1" applyAlignment="1" applyProtection="1">
      <alignment horizontal="right" vertical="top"/>
    </xf>
    <xf numFmtId="0" fontId="11" fillId="4" borderId="0" xfId="0" applyFont="1" applyFill="1" applyBorder="1" applyAlignment="1" applyProtection="1">
      <alignment horizontal="right" vertical="center"/>
    </xf>
    <xf numFmtId="0" fontId="9" fillId="4" borderId="0" xfId="3" applyFont="1" applyFill="1" applyBorder="1" applyAlignment="1" applyProtection="1">
      <alignment horizontal="right"/>
    </xf>
    <xf numFmtId="0" fontId="11" fillId="0" borderId="0" xfId="0" applyFont="1" applyFill="1" applyBorder="1" applyAlignment="1" applyProtection="1">
      <alignment vertical="center"/>
    </xf>
    <xf numFmtId="0" fontId="16" fillId="4" borderId="0" xfId="0" applyFont="1" applyFill="1" applyBorder="1" applyAlignment="1" applyProtection="1">
      <alignment vertical="center" wrapText="1"/>
    </xf>
    <xf numFmtId="0" fontId="4" fillId="4" borderId="35" xfId="0" applyFont="1" applyFill="1" applyBorder="1" applyAlignment="1" applyProtection="1"/>
    <xf numFmtId="0" fontId="4" fillId="4" borderId="36" xfId="0" applyFont="1" applyFill="1" applyBorder="1" applyAlignment="1" applyProtection="1"/>
    <xf numFmtId="0" fontId="4" fillId="4" borderId="37" xfId="0" applyFont="1" applyFill="1" applyBorder="1" applyAlignment="1" applyProtection="1"/>
    <xf numFmtId="0" fontId="4" fillId="4" borderId="38" xfId="0" applyFont="1" applyFill="1" applyBorder="1" applyAlignment="1" applyProtection="1"/>
    <xf numFmtId="0" fontId="4" fillId="4" borderId="39" xfId="0" applyFont="1" applyFill="1" applyBorder="1" applyAlignment="1" applyProtection="1"/>
    <xf numFmtId="0" fontId="4" fillId="4" borderId="30" xfId="0" applyFont="1" applyFill="1" applyBorder="1" applyAlignment="1" applyProtection="1"/>
    <xf numFmtId="0" fontId="4" fillId="4" borderId="40" xfId="0" applyFont="1" applyFill="1" applyBorder="1" applyAlignment="1" applyProtection="1"/>
    <xf numFmtId="0" fontId="4" fillId="4" borderId="28" xfId="0" applyFont="1" applyFill="1" applyBorder="1" applyAlignment="1" applyProtection="1"/>
    <xf numFmtId="0" fontId="4" fillId="4" borderId="18" xfId="0" applyFont="1" applyFill="1" applyBorder="1" applyProtection="1"/>
    <xf numFmtId="0" fontId="16" fillId="4" borderId="19" xfId="0" applyFont="1" applyFill="1" applyBorder="1" applyAlignment="1" applyProtection="1">
      <alignment horizontal="left" vertical="center"/>
    </xf>
    <xf numFmtId="0" fontId="16" fillId="4" borderId="19" xfId="0" applyFont="1" applyFill="1" applyBorder="1" applyAlignment="1" applyProtection="1">
      <alignment vertical="center"/>
    </xf>
    <xf numFmtId="0" fontId="4" fillId="4" borderId="19" xfId="0" applyFont="1" applyFill="1" applyBorder="1" applyAlignment="1" applyProtection="1">
      <alignment vertical="center"/>
    </xf>
    <xf numFmtId="0" fontId="4" fillId="4" borderId="19" xfId="0" applyFont="1" applyFill="1" applyBorder="1" applyProtection="1"/>
    <xf numFmtId="0" fontId="4" fillId="4" borderId="21" xfId="0" applyFont="1" applyFill="1" applyBorder="1" applyProtection="1"/>
    <xf numFmtId="0" fontId="16" fillId="4" borderId="22" xfId="0" applyFont="1" applyFill="1" applyBorder="1" applyAlignment="1" applyProtection="1">
      <alignment horizontal="center" vertical="center"/>
    </xf>
    <xf numFmtId="0" fontId="4" fillId="4" borderId="22" xfId="0" applyFont="1" applyFill="1" applyBorder="1" applyProtection="1"/>
    <xf numFmtId="0" fontId="16" fillId="4" borderId="21" xfId="0" applyFont="1" applyFill="1" applyBorder="1" applyAlignment="1" applyProtection="1">
      <alignment horizontal="left" vertical="center" wrapText="1"/>
    </xf>
    <xf numFmtId="0" fontId="19" fillId="4" borderId="22" xfId="0" applyFont="1" applyFill="1" applyBorder="1" applyAlignment="1" applyProtection="1">
      <alignment horizontal="right" vertical="top"/>
    </xf>
    <xf numFmtId="0" fontId="4" fillId="4" borderId="21" xfId="0" applyFont="1" applyFill="1" applyBorder="1" applyAlignment="1" applyProtection="1"/>
    <xf numFmtId="0" fontId="4" fillId="4" borderId="22" xfId="0" applyFont="1" applyFill="1" applyBorder="1" applyAlignment="1" applyProtection="1"/>
    <xf numFmtId="0" fontId="4" fillId="4" borderId="23" xfId="0" applyFont="1" applyFill="1" applyBorder="1" applyAlignment="1" applyProtection="1"/>
    <xf numFmtId="0" fontId="4" fillId="4" borderId="24" xfId="0" applyFont="1" applyFill="1" applyBorder="1" applyAlignment="1" applyProtection="1"/>
    <xf numFmtId="0" fontId="4" fillId="4" borderId="25" xfId="0" applyFont="1" applyFill="1" applyBorder="1" applyAlignment="1" applyProtection="1"/>
    <xf numFmtId="0" fontId="19" fillId="4" borderId="22" xfId="0" applyFont="1" applyFill="1" applyBorder="1" applyAlignment="1" applyProtection="1">
      <alignment vertical="top"/>
    </xf>
    <xf numFmtId="0" fontId="16" fillId="4" borderId="44" xfId="0" applyFont="1" applyFill="1" applyBorder="1" applyAlignment="1" applyProtection="1">
      <alignment vertical="center"/>
    </xf>
    <xf numFmtId="0" fontId="4" fillId="4" borderId="19" xfId="0" applyFont="1" applyFill="1" applyBorder="1" applyAlignment="1" applyProtection="1"/>
    <xf numFmtId="0" fontId="16" fillId="4" borderId="0" xfId="0" applyFont="1" applyFill="1" applyBorder="1" applyAlignment="1" applyProtection="1">
      <alignment horizontal="right" vertical="center"/>
    </xf>
    <xf numFmtId="0" fontId="43" fillId="0" borderId="0" xfId="0" applyFont="1" applyBorder="1" applyAlignment="1" applyProtection="1">
      <alignment horizontal="center" vertical="center"/>
    </xf>
    <xf numFmtId="0" fontId="44" fillId="0" borderId="0" xfId="0" applyFont="1" applyAlignment="1" applyProtection="1">
      <alignment horizontal="center"/>
    </xf>
    <xf numFmtId="0" fontId="9" fillId="0" borderId="0" xfId="0" applyFont="1" applyBorder="1" applyAlignment="1" applyProtection="1">
      <alignment horizontal="center" vertical="center" wrapText="1"/>
    </xf>
    <xf numFmtId="0" fontId="4" fillId="0" borderId="0" xfId="0" applyFont="1" applyAlignment="1" applyProtection="1">
      <alignment horizontal="center"/>
    </xf>
    <xf numFmtId="0" fontId="4" fillId="0" borderId="0" xfId="0" applyFont="1" applyBorder="1" applyAlignment="1" applyProtection="1">
      <alignment horizontal="center"/>
    </xf>
    <xf numFmtId="0" fontId="4" fillId="0" borderId="0" xfId="0" applyFont="1" applyBorder="1" applyAlignment="1" applyProtection="1">
      <alignment horizontal="center" vertical="center" wrapText="1"/>
    </xf>
    <xf numFmtId="0" fontId="9" fillId="0" borderId="0" xfId="0" applyFont="1" applyBorder="1" applyAlignment="1" applyProtection="1">
      <alignment horizontal="center" vertical="center"/>
    </xf>
    <xf numFmtId="0" fontId="12" fillId="0" borderId="0" xfId="0" applyFont="1" applyBorder="1" applyAlignment="1" applyProtection="1">
      <alignment horizontal="center" vertical="center"/>
    </xf>
    <xf numFmtId="0" fontId="10" fillId="0" borderId="0" xfId="0" applyFont="1" applyBorder="1" applyAlignment="1" applyProtection="1">
      <alignment vertical="top"/>
    </xf>
    <xf numFmtId="0" fontId="10" fillId="0" borderId="0" xfId="0" applyFont="1" applyAlignment="1" applyProtection="1">
      <alignment horizontal="center"/>
    </xf>
    <xf numFmtId="0" fontId="10" fillId="0" borderId="0" xfId="0" applyFont="1" applyBorder="1" applyAlignment="1" applyProtection="1">
      <alignment vertical="top" wrapText="1"/>
    </xf>
    <xf numFmtId="0" fontId="16" fillId="0" borderId="0" xfId="0" applyFont="1" applyBorder="1" applyAlignment="1" applyProtection="1">
      <alignment horizontal="left" vertical="top" wrapText="1"/>
    </xf>
    <xf numFmtId="0" fontId="16" fillId="0" borderId="0" xfId="0" applyFont="1" applyBorder="1" applyAlignment="1" applyProtection="1">
      <alignment horizontal="center" vertical="center" wrapText="1"/>
    </xf>
    <xf numFmtId="0" fontId="9" fillId="0" borderId="0" xfId="0" applyFont="1" applyBorder="1" applyAlignment="1" applyProtection="1">
      <alignment vertical="center" wrapText="1"/>
    </xf>
    <xf numFmtId="0" fontId="4" fillId="0" borderId="0" xfId="0" applyFont="1" applyAlignment="1" applyProtection="1">
      <alignment horizontal="left"/>
    </xf>
    <xf numFmtId="0" fontId="9" fillId="0" borderId="0" xfId="0" applyFont="1" applyBorder="1" applyAlignment="1" applyProtection="1">
      <alignment horizontal="left" vertical="center"/>
    </xf>
    <xf numFmtId="0" fontId="10" fillId="0" borderId="0" xfId="0" applyFont="1" applyBorder="1" applyAlignment="1" applyProtection="1">
      <alignment vertical="center" wrapText="1"/>
    </xf>
    <xf numFmtId="0" fontId="4" fillId="0" borderId="0" xfId="0" applyFont="1" applyAlignment="1" applyProtection="1">
      <alignment horizontal="center" vertical="center"/>
    </xf>
    <xf numFmtId="0" fontId="10" fillId="0" borderId="0" xfId="0" applyFont="1" applyBorder="1" applyAlignment="1" applyProtection="1">
      <alignment horizontal="center" wrapText="1"/>
    </xf>
    <xf numFmtId="0" fontId="10" fillId="0" borderId="0" xfId="0" applyFont="1" applyBorder="1" applyAlignment="1" applyProtection="1">
      <alignment horizontal="center" vertical="center" wrapText="1"/>
    </xf>
    <xf numFmtId="0" fontId="10" fillId="0" borderId="0" xfId="0" applyFont="1" applyBorder="1" applyAlignment="1" applyProtection="1">
      <alignment horizontal="left" vertical="center" wrapText="1"/>
    </xf>
    <xf numFmtId="0" fontId="4" fillId="0" borderId="0" xfId="0" applyFont="1" applyAlignment="1" applyProtection="1">
      <alignment horizontal="left" wrapText="1"/>
    </xf>
    <xf numFmtId="0" fontId="10" fillId="0" borderId="0" xfId="0" applyFont="1" applyBorder="1" applyAlignment="1" applyProtection="1">
      <alignment horizontal="left" vertical="center"/>
    </xf>
    <xf numFmtId="0" fontId="47" fillId="0" borderId="0" xfId="0" quotePrefix="1" applyFont="1" applyBorder="1" applyAlignment="1" applyProtection="1">
      <alignment horizontal="left" vertical="center" wrapText="1"/>
    </xf>
    <xf numFmtId="0" fontId="47" fillId="0" borderId="0" xfId="0" applyFont="1" applyBorder="1" applyAlignment="1" applyProtection="1">
      <alignment horizontal="left" vertical="center"/>
    </xf>
    <xf numFmtId="0" fontId="4" fillId="0" borderId="0" xfId="0" applyFont="1" applyAlignment="1" applyProtection="1">
      <alignment horizontal="center" wrapText="1"/>
    </xf>
    <xf numFmtId="0" fontId="10" fillId="0" borderId="0" xfId="0" applyFont="1" applyBorder="1" applyAlignment="1" applyProtection="1">
      <alignment vertical="center"/>
    </xf>
    <xf numFmtId="0" fontId="4" fillId="0" borderId="0" xfId="0" applyFont="1" applyProtection="1"/>
    <xf numFmtId="0" fontId="20" fillId="5" borderId="13" xfId="0" applyFont="1" applyFill="1" applyBorder="1" applyAlignment="1" applyProtection="1">
      <alignment vertical="center"/>
      <protection locked="0"/>
    </xf>
    <xf numFmtId="0" fontId="20" fillId="5" borderId="9" xfId="0" applyFont="1" applyFill="1" applyBorder="1" applyAlignment="1" applyProtection="1">
      <alignment vertical="top"/>
      <protection locked="0"/>
    </xf>
    <xf numFmtId="0" fontId="15" fillId="5" borderId="7" xfId="0" applyFont="1" applyFill="1" applyBorder="1" applyAlignment="1" applyProtection="1">
      <alignment horizontal="left"/>
      <protection locked="0"/>
    </xf>
    <xf numFmtId="0" fontId="3" fillId="0" borderId="0" xfId="0" applyFont="1" applyProtection="1"/>
    <xf numFmtId="0" fontId="5" fillId="0" borderId="0" xfId="0" applyFont="1" applyProtection="1"/>
    <xf numFmtId="0" fontId="6" fillId="0" borderId="1" xfId="0" applyFont="1" applyBorder="1" applyAlignment="1" applyProtection="1">
      <alignment vertical="center" wrapText="1"/>
    </xf>
    <xf numFmtId="0" fontId="7" fillId="0" borderId="1" xfId="0" applyFont="1" applyBorder="1" applyAlignment="1" applyProtection="1">
      <alignment vertical="center" wrapText="1"/>
    </xf>
    <xf numFmtId="0" fontId="8" fillId="0" borderId="1" xfId="0" applyFont="1" applyBorder="1" applyAlignment="1" applyProtection="1">
      <alignment vertical="center" wrapText="1"/>
    </xf>
    <xf numFmtId="49" fontId="4" fillId="0" borderId="1" xfId="0" applyNumberFormat="1" applyFont="1" applyBorder="1" applyAlignment="1" applyProtection="1">
      <alignment horizontal="center" vertical="center"/>
    </xf>
    <xf numFmtId="0" fontId="7" fillId="2" borderId="1" xfId="0" applyFont="1" applyFill="1" applyBorder="1" applyAlignment="1" applyProtection="1">
      <alignment vertical="center" wrapText="1"/>
    </xf>
    <xf numFmtId="0" fontId="8" fillId="2" borderId="1" xfId="0" applyFont="1" applyFill="1" applyBorder="1" applyAlignment="1" applyProtection="1">
      <alignment vertical="center" wrapText="1"/>
    </xf>
    <xf numFmtId="49" fontId="4" fillId="2" borderId="1" xfId="0" applyNumberFormat="1" applyFont="1" applyFill="1" applyBorder="1" applyAlignment="1" applyProtection="1">
      <alignment horizontal="center" vertical="center"/>
    </xf>
    <xf numFmtId="0" fontId="7" fillId="0" borderId="1" xfId="0" applyFont="1" applyFill="1" applyBorder="1" applyAlignment="1" applyProtection="1">
      <alignment vertical="center" wrapText="1"/>
    </xf>
    <xf numFmtId="0" fontId="8" fillId="0" borderId="1" xfId="0" applyFont="1" applyFill="1" applyBorder="1" applyAlignment="1" applyProtection="1">
      <alignment vertical="center" wrapText="1"/>
    </xf>
    <xf numFmtId="49" fontId="4" fillId="0" borderId="1" xfId="0" applyNumberFormat="1" applyFont="1" applyFill="1" applyBorder="1" applyAlignment="1" applyProtection="1">
      <alignment horizontal="center" vertical="center"/>
    </xf>
    <xf numFmtId="0" fontId="34" fillId="0" borderId="26" xfId="6" applyFont="1" applyBorder="1" applyAlignment="1">
      <alignment horizontal="right" vertical="center"/>
    </xf>
    <xf numFmtId="0" fontId="34" fillId="0" borderId="27" xfId="6" applyFont="1" applyBorder="1" applyAlignment="1">
      <alignment vertical="center"/>
    </xf>
    <xf numFmtId="0" fontId="4" fillId="5" borderId="5" xfId="0" applyFont="1" applyFill="1" applyBorder="1" applyAlignment="1" applyProtection="1">
      <alignment vertical="center"/>
      <protection locked="0"/>
    </xf>
    <xf numFmtId="0" fontId="15" fillId="5" borderId="5" xfId="0" applyFont="1" applyFill="1" applyBorder="1" applyAlignment="1" applyProtection="1">
      <alignment vertical="center"/>
      <protection locked="0"/>
    </xf>
    <xf numFmtId="0" fontId="15" fillId="5" borderId="7" xfId="0" applyFont="1" applyFill="1" applyBorder="1" applyAlignment="1" applyProtection="1">
      <alignment vertical="center"/>
      <protection locked="0"/>
    </xf>
    <xf numFmtId="0" fontId="4" fillId="5" borderId="2" xfId="0" applyFont="1" applyFill="1" applyBorder="1" applyAlignment="1" applyProtection="1">
      <alignment vertical="center"/>
      <protection locked="0"/>
    </xf>
    <xf numFmtId="0" fontId="15" fillId="5" borderId="2" xfId="0" applyFont="1" applyFill="1" applyBorder="1" applyAlignment="1" applyProtection="1">
      <alignment vertical="center"/>
      <protection locked="0"/>
    </xf>
    <xf numFmtId="0" fontId="15" fillId="5" borderId="9" xfId="0" applyFont="1" applyFill="1" applyBorder="1" applyAlignment="1" applyProtection="1">
      <alignment vertical="center"/>
      <protection locked="0"/>
    </xf>
    <xf numFmtId="0" fontId="16" fillId="4" borderId="2" xfId="3" applyFont="1" applyFill="1" applyBorder="1" applyAlignment="1" applyProtection="1">
      <alignment vertical="top"/>
    </xf>
    <xf numFmtId="0" fontId="16" fillId="4" borderId="34" xfId="3" applyFont="1" applyFill="1" applyBorder="1" applyAlignment="1" applyProtection="1">
      <alignment vertical="top"/>
    </xf>
    <xf numFmtId="0" fontId="4" fillId="5" borderId="10" xfId="0" applyFont="1" applyFill="1" applyBorder="1" applyAlignment="1" applyProtection="1">
      <alignment horizontal="center" vertical="center" wrapText="1"/>
      <protection locked="0"/>
    </xf>
    <xf numFmtId="0" fontId="4" fillId="4" borderId="0" xfId="0" applyFont="1" applyFill="1" applyBorder="1" applyAlignment="1" applyProtection="1">
      <alignment horizontal="left"/>
    </xf>
    <xf numFmtId="0" fontId="4" fillId="4" borderId="10" xfId="0" applyFont="1" applyFill="1" applyBorder="1" applyAlignment="1" applyProtection="1">
      <alignment horizontal="center" vertical="center"/>
    </xf>
    <xf numFmtId="0" fontId="4" fillId="5" borderId="10" xfId="0" applyFont="1" applyFill="1" applyBorder="1" applyAlignment="1" applyProtection="1">
      <alignment horizontal="center" vertical="center" wrapText="1"/>
      <protection locked="0"/>
    </xf>
    <xf numFmtId="0" fontId="4" fillId="0" borderId="0" xfId="0" applyFont="1" applyFill="1" applyBorder="1" applyProtection="1"/>
    <xf numFmtId="0" fontId="11" fillId="4" borderId="6" xfId="0" applyFont="1" applyFill="1" applyBorder="1" applyAlignment="1" applyProtection="1">
      <alignment vertical="center"/>
    </xf>
    <xf numFmtId="0" fontId="4" fillId="0" borderId="0" xfId="0" applyFont="1" applyFill="1" applyBorder="1" applyAlignment="1" applyProtection="1">
      <alignment horizontal="left"/>
    </xf>
    <xf numFmtId="0" fontId="9" fillId="0" borderId="0" xfId="0" applyFont="1" applyFill="1" applyBorder="1" applyAlignment="1" applyProtection="1"/>
    <xf numFmtId="0" fontId="4" fillId="5" borderId="3" xfId="0" applyFont="1" applyFill="1" applyBorder="1" applyAlignment="1" applyProtection="1">
      <alignment horizontal="center" vertical="center" wrapText="1"/>
      <protection locked="0"/>
    </xf>
    <xf numFmtId="167" fontId="18" fillId="5" borderId="10" xfId="4" applyNumberFormat="1" applyFont="1" applyFill="1" applyBorder="1" applyAlignment="1" applyProtection="1">
      <alignment horizontal="center" textRotation="90"/>
      <protection locked="0"/>
    </xf>
    <xf numFmtId="0" fontId="4" fillId="0" borderId="3" xfId="4" applyFont="1" applyFill="1" applyBorder="1" applyAlignment="1" applyProtection="1">
      <alignment horizontal="center" textRotation="90"/>
    </xf>
    <xf numFmtId="0" fontId="16" fillId="0" borderId="11" xfId="4" applyFont="1" applyFill="1" applyBorder="1" applyAlignment="1" applyProtection="1">
      <alignment horizontal="center" textRotation="90"/>
    </xf>
    <xf numFmtId="0" fontId="4" fillId="0" borderId="0" xfId="0" applyFont="1" applyFill="1" applyBorder="1" applyAlignment="1" applyProtection="1">
      <alignment horizontal="center"/>
    </xf>
    <xf numFmtId="167" fontId="4" fillId="0" borderId="0" xfId="0" applyNumberFormat="1" applyFont="1" applyFill="1" applyBorder="1" applyAlignment="1" applyProtection="1"/>
    <xf numFmtId="170" fontId="4" fillId="0" borderId="3" xfId="0" applyNumberFormat="1" applyFont="1" applyFill="1" applyBorder="1" applyAlignment="1" applyProtection="1">
      <alignment horizontal="center" vertical="center" wrapText="1"/>
    </xf>
    <xf numFmtId="0" fontId="21" fillId="0" borderId="0" xfId="0" applyFont="1" applyAlignment="1" applyProtection="1">
      <alignment vertical="center"/>
    </xf>
    <xf numFmtId="0" fontId="4" fillId="0" borderId="0" xfId="0" applyFont="1" applyAlignment="1" applyProtection="1">
      <alignment vertical="center"/>
    </xf>
    <xf numFmtId="0" fontId="4" fillId="0" borderId="0" xfId="0" applyFont="1" applyAlignment="1" applyProtection="1">
      <alignment vertical="top"/>
    </xf>
    <xf numFmtId="16" fontId="21" fillId="0" borderId="0" xfId="0" quotePrefix="1" applyNumberFormat="1" applyFont="1" applyAlignment="1" applyProtection="1">
      <alignment vertical="top" wrapText="1"/>
    </xf>
    <xf numFmtId="0" fontId="21" fillId="0" borderId="0" xfId="0" applyFont="1" applyAlignment="1" applyProtection="1">
      <alignment vertical="top" wrapText="1"/>
    </xf>
    <xf numFmtId="0" fontId="4" fillId="0" borderId="0" xfId="0" applyFont="1" applyAlignment="1" applyProtection="1">
      <alignment vertical="top" wrapText="1"/>
    </xf>
    <xf numFmtId="14" fontId="21" fillId="0" borderId="0" xfId="0" quotePrefix="1" applyNumberFormat="1" applyFont="1" applyAlignment="1" applyProtection="1">
      <alignment vertical="top" wrapText="1"/>
    </xf>
    <xf numFmtId="0" fontId="4" fillId="0" borderId="0" xfId="0" applyFont="1" applyAlignment="1" applyProtection="1">
      <alignment horizontal="right"/>
    </xf>
    <xf numFmtId="0" fontId="4" fillId="0" borderId="0" xfId="0" applyFont="1" applyAlignment="1" applyProtection="1">
      <alignment horizontal="right" vertical="center"/>
    </xf>
    <xf numFmtId="169" fontId="4" fillId="3" borderId="3" xfId="0" applyNumberFormat="1" applyFont="1" applyFill="1" applyBorder="1" applyAlignment="1" applyProtection="1">
      <alignment vertical="center"/>
    </xf>
    <xf numFmtId="0" fontId="11" fillId="0" borderId="3" xfId="0" applyFont="1" applyBorder="1" applyAlignment="1" applyProtection="1">
      <alignment horizontal="left" vertical="center"/>
    </xf>
    <xf numFmtId="0" fontId="56" fillId="0" borderId="0" xfId="0" applyFont="1" applyProtection="1"/>
    <xf numFmtId="0" fontId="4" fillId="0" borderId="16" xfId="0" applyFont="1" applyBorder="1" applyProtection="1"/>
    <xf numFmtId="0" fontId="4" fillId="3" borderId="3" xfId="0" applyFont="1" applyFill="1" applyBorder="1" applyAlignment="1" applyProtection="1">
      <alignment horizontal="center" vertical="center"/>
    </xf>
    <xf numFmtId="0" fontId="4" fillId="0" borderId="0" xfId="0" applyFont="1" applyAlignment="1" applyProtection="1">
      <alignment wrapText="1"/>
    </xf>
    <xf numFmtId="0" fontId="4" fillId="0" borderId="0" xfId="0" applyFont="1" applyAlignment="1" applyProtection="1">
      <alignment horizontal="right" vertical="top"/>
    </xf>
    <xf numFmtId="0" fontId="4" fillId="0" borderId="3" xfId="0" applyFont="1" applyBorder="1" applyAlignment="1" applyProtection="1">
      <alignment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16" fillId="4" borderId="10" xfId="0" applyFont="1" applyFill="1" applyBorder="1" applyAlignment="1" applyProtection="1">
      <alignment vertical="center"/>
    </xf>
    <xf numFmtId="0" fontId="16" fillId="4" borderId="6" xfId="0" applyFont="1" applyFill="1" applyBorder="1" applyAlignment="1" applyProtection="1">
      <alignment vertical="center"/>
    </xf>
    <xf numFmtId="0" fontId="4" fillId="4" borderId="0" xfId="0" applyFont="1" applyFill="1" applyBorder="1" applyAlignment="1" applyProtection="1">
      <alignment horizontal="center" vertical="top" wrapText="1"/>
    </xf>
    <xf numFmtId="0" fontId="4" fillId="4" borderId="0" xfId="0" applyFont="1" applyFill="1" applyBorder="1" applyAlignment="1" applyProtection="1">
      <alignment horizontal="left" vertical="top" wrapText="1"/>
    </xf>
    <xf numFmtId="0" fontId="4" fillId="4" borderId="0" xfId="0" applyFont="1" applyFill="1" applyBorder="1" applyAlignment="1" applyProtection="1">
      <alignment vertical="top" wrapText="1"/>
    </xf>
    <xf numFmtId="0" fontId="11" fillId="4" borderId="0" xfId="0" applyFont="1" applyFill="1" applyBorder="1" applyAlignment="1" applyProtection="1">
      <alignment vertical="center"/>
    </xf>
    <xf numFmtId="0" fontId="4" fillId="4" borderId="0" xfId="0" applyFont="1" applyFill="1" applyBorder="1" applyAlignment="1" applyProtection="1">
      <alignment vertical="center" wrapText="1"/>
    </xf>
    <xf numFmtId="0" fontId="60" fillId="0" borderId="0" xfId="0" applyFont="1" applyFill="1" applyBorder="1" applyAlignment="1" applyProtection="1">
      <alignment vertical="top"/>
      <protection locked="0"/>
    </xf>
    <xf numFmtId="0" fontId="10" fillId="0" borderId="0" xfId="0" applyFont="1" applyBorder="1" applyAlignment="1" applyProtection="1">
      <alignment horizontal="justify" vertical="center" wrapText="1"/>
    </xf>
    <xf numFmtId="0" fontId="47" fillId="0" borderId="0" xfId="0" quotePrefix="1" applyFont="1" applyBorder="1" applyAlignment="1" applyProtection="1">
      <alignment horizontal="left" vertical="center" wrapText="1"/>
    </xf>
    <xf numFmtId="0" fontId="47" fillId="0" borderId="0" xfId="0" applyFont="1" applyBorder="1" applyAlignment="1" applyProtection="1">
      <alignment horizontal="left" vertical="center"/>
    </xf>
    <xf numFmtId="0" fontId="10" fillId="0" borderId="0" xfId="0" applyFont="1" applyBorder="1" applyAlignment="1" applyProtection="1">
      <alignment horizontal="left" vertical="top" wrapText="1"/>
    </xf>
    <xf numFmtId="0" fontId="43" fillId="0" borderId="0" xfId="0" applyFont="1" applyBorder="1" applyAlignment="1" applyProtection="1">
      <alignment horizontal="center" vertical="center"/>
    </xf>
    <xf numFmtId="0" fontId="46" fillId="0" borderId="0" xfId="0" applyFont="1" applyBorder="1" applyAlignment="1" applyProtection="1">
      <alignment horizontal="left" vertical="center" wrapText="1"/>
    </xf>
    <xf numFmtId="0" fontId="9" fillId="0" borderId="0" xfId="0" applyFont="1" applyBorder="1" applyAlignment="1" applyProtection="1">
      <alignment horizontal="center" vertical="center" wrapText="1"/>
    </xf>
    <xf numFmtId="0" fontId="12" fillId="0" borderId="0" xfId="0" applyFont="1" applyBorder="1" applyAlignment="1" applyProtection="1">
      <alignment horizontal="center" vertical="center"/>
    </xf>
    <xf numFmtId="0" fontId="9" fillId="5" borderId="0" xfId="0" applyFont="1" applyFill="1" applyBorder="1" applyAlignment="1" applyProtection="1">
      <alignment horizontal="center" vertical="center"/>
    </xf>
    <xf numFmtId="0" fontId="45" fillId="0" borderId="0" xfId="0" applyFont="1" applyBorder="1" applyAlignment="1" applyProtection="1">
      <alignment horizontal="center"/>
    </xf>
    <xf numFmtId="0" fontId="10" fillId="0" borderId="0" xfId="0" applyFont="1" applyBorder="1" applyAlignment="1" applyProtection="1">
      <alignment horizontal="center" vertical="center" wrapText="1"/>
    </xf>
    <xf numFmtId="0" fontId="32" fillId="6" borderId="26" xfId="6" applyFont="1" applyFill="1" applyBorder="1" applyAlignment="1">
      <alignment horizontal="center" vertical="center"/>
    </xf>
    <xf numFmtId="0" fontId="32" fillId="6" borderId="27" xfId="6" applyFont="1" applyFill="1" applyBorder="1" applyAlignment="1">
      <alignment horizontal="center" vertical="center"/>
    </xf>
    <xf numFmtId="0" fontId="4" fillId="5" borderId="3" xfId="0" applyFont="1" applyFill="1" applyBorder="1" applyAlignment="1" applyProtection="1">
      <alignment horizontal="center" vertical="center" wrapText="1"/>
      <protection locked="0"/>
    </xf>
    <xf numFmtId="0" fontId="4" fillId="5" borderId="10"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11" fillId="4" borderId="14" xfId="0" applyFont="1" applyFill="1" applyBorder="1" applyAlignment="1" applyProtection="1">
      <alignment horizontal="center" vertical="center"/>
    </xf>
    <xf numFmtId="0" fontId="11" fillId="4" borderId="15" xfId="0" applyFont="1" applyFill="1" applyBorder="1" applyAlignment="1" applyProtection="1">
      <alignment horizontal="center" vertical="center"/>
    </xf>
    <xf numFmtId="0" fontId="11" fillId="4" borderId="14" xfId="0" applyFont="1" applyFill="1" applyBorder="1" applyAlignment="1" applyProtection="1">
      <alignment horizontal="center" vertical="center" wrapText="1"/>
    </xf>
    <xf numFmtId="0" fontId="11" fillId="4" borderId="15" xfId="0" applyFont="1" applyFill="1" applyBorder="1" applyAlignment="1" applyProtection="1">
      <alignment horizontal="center" vertical="center" wrapText="1"/>
    </xf>
    <xf numFmtId="0" fontId="16" fillId="0" borderId="7" xfId="4" applyFont="1" applyFill="1" applyBorder="1" applyAlignment="1" applyProtection="1">
      <alignment horizontal="center" textRotation="90"/>
    </xf>
    <xf numFmtId="0" fontId="16" fillId="0" borderId="9" xfId="4" applyFont="1" applyFill="1" applyBorder="1" applyAlignment="1" applyProtection="1">
      <alignment horizontal="center" textRotation="90"/>
    </xf>
    <xf numFmtId="167" fontId="18" fillId="0" borderId="4" xfId="4" applyNumberFormat="1" applyFont="1" applyFill="1" applyBorder="1" applyAlignment="1" applyProtection="1">
      <alignment horizontal="center" textRotation="90"/>
    </xf>
    <xf numFmtId="167" fontId="18" fillId="0" borderId="8" xfId="4" applyNumberFormat="1" applyFont="1" applyFill="1" applyBorder="1" applyAlignment="1" applyProtection="1">
      <alignment horizontal="center" textRotation="90"/>
    </xf>
    <xf numFmtId="0" fontId="4" fillId="0" borderId="0" xfId="0" applyFont="1" applyFill="1" applyBorder="1" applyAlignment="1" applyProtection="1">
      <alignment horizontal="center" vertical="center" wrapText="1"/>
      <protection locked="0"/>
    </xf>
    <xf numFmtId="0" fontId="11" fillId="4" borderId="10" xfId="0" applyFont="1" applyFill="1" applyBorder="1" applyAlignment="1" applyProtection="1">
      <alignment horizontal="center" vertical="center" wrapText="1"/>
    </xf>
    <xf numFmtId="0" fontId="11" fillId="4" borderId="6" xfId="0" applyFont="1" applyFill="1" applyBorder="1" applyAlignment="1" applyProtection="1">
      <alignment horizontal="center" vertical="center" wrapText="1"/>
    </xf>
    <xf numFmtId="0" fontId="4" fillId="4" borderId="0" xfId="0" applyFont="1" applyFill="1" applyBorder="1" applyAlignment="1" applyProtection="1">
      <alignment horizontal="left"/>
    </xf>
    <xf numFmtId="0" fontId="10" fillId="5" borderId="0" xfId="0" applyFont="1" applyFill="1" applyBorder="1" applyAlignment="1" applyProtection="1">
      <alignment horizontal="left" vertical="center"/>
      <protection locked="0"/>
    </xf>
    <xf numFmtId="0" fontId="10" fillId="5" borderId="0" xfId="0" applyFont="1" applyFill="1" applyBorder="1" applyAlignment="1" applyProtection="1">
      <alignment horizontal="left"/>
      <protection locked="0"/>
    </xf>
    <xf numFmtId="0" fontId="4" fillId="5" borderId="11"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0" fontId="13" fillId="4" borderId="2" xfId="0" applyFont="1" applyFill="1" applyBorder="1" applyAlignment="1" applyProtection="1">
      <alignment horizontal="center"/>
    </xf>
    <xf numFmtId="0" fontId="4" fillId="0" borderId="14" xfId="0" applyFont="1" applyFill="1" applyBorder="1" applyAlignment="1" applyProtection="1">
      <alignment horizontal="center" textRotation="90"/>
    </xf>
    <xf numFmtId="0" fontId="4" fillId="0" borderId="15" xfId="0" applyFont="1" applyFill="1" applyBorder="1" applyAlignment="1" applyProtection="1">
      <alignment horizontal="center" textRotation="90"/>
    </xf>
    <xf numFmtId="167" fontId="4" fillId="5" borderId="0" xfId="0" applyNumberFormat="1" applyFont="1" applyFill="1" applyBorder="1" applyAlignment="1" applyProtection="1">
      <alignment horizontal="center" vertical="center"/>
      <protection locked="0"/>
    </xf>
    <xf numFmtId="0" fontId="4" fillId="4" borderId="41" xfId="0" applyFont="1" applyFill="1" applyBorder="1" applyAlignment="1" applyProtection="1">
      <alignment horizontal="center" vertical="center"/>
    </xf>
    <xf numFmtId="0" fontId="4" fillId="4" borderId="42" xfId="0" applyFont="1" applyFill="1" applyBorder="1" applyAlignment="1" applyProtection="1">
      <alignment horizontal="center" vertical="center"/>
    </xf>
    <xf numFmtId="0" fontId="4" fillId="4" borderId="43" xfId="0" applyFont="1" applyFill="1" applyBorder="1" applyAlignment="1" applyProtection="1">
      <alignment horizontal="center" vertical="center"/>
    </xf>
    <xf numFmtId="0" fontId="4" fillId="4" borderId="10" xfId="0" quotePrefix="1" applyFont="1" applyFill="1" applyBorder="1" applyAlignment="1" applyProtection="1">
      <alignment horizontal="center" vertical="center"/>
    </xf>
    <xf numFmtId="0" fontId="4" fillId="4" borderId="6" xfId="0" applyFont="1" applyFill="1" applyBorder="1" applyAlignment="1" applyProtection="1">
      <alignment horizontal="center" vertical="center"/>
    </xf>
    <xf numFmtId="0" fontId="4" fillId="4" borderId="11" xfId="0" applyFont="1" applyFill="1" applyBorder="1" applyAlignment="1" applyProtection="1">
      <alignment horizontal="center" vertical="center"/>
    </xf>
    <xf numFmtId="0" fontId="4" fillId="4" borderId="10" xfId="0" applyFont="1" applyFill="1" applyBorder="1" applyAlignment="1" applyProtection="1">
      <alignment horizontal="center" vertical="center"/>
    </xf>
    <xf numFmtId="0" fontId="55" fillId="4" borderId="0" xfId="0" applyFont="1" applyFill="1" applyBorder="1" applyAlignment="1" applyProtection="1">
      <alignment horizontal="center" wrapText="1"/>
    </xf>
    <xf numFmtId="0" fontId="49" fillId="4" borderId="0" xfId="0" applyFont="1" applyFill="1" applyBorder="1" applyAlignment="1" applyProtection="1">
      <alignment horizontal="center"/>
    </xf>
    <xf numFmtId="0" fontId="13" fillId="4" borderId="0" xfId="0" applyFont="1" applyFill="1" applyBorder="1" applyAlignment="1" applyProtection="1">
      <alignment horizontal="right" vertical="center" textRotation="90"/>
    </xf>
    <xf numFmtId="0" fontId="4" fillId="3" borderId="10"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16" fillId="3" borderId="3" xfId="0" applyFont="1" applyFill="1" applyBorder="1" applyAlignment="1" applyProtection="1">
      <alignment horizontal="center" vertical="center"/>
    </xf>
    <xf numFmtId="167" fontId="4" fillId="3" borderId="10" xfId="0" applyNumberFormat="1" applyFont="1" applyFill="1" applyBorder="1" applyAlignment="1" applyProtection="1">
      <alignment horizontal="center" vertical="center"/>
    </xf>
    <xf numFmtId="167" fontId="4" fillId="3" borderId="6" xfId="0" applyNumberFormat="1" applyFont="1" applyFill="1" applyBorder="1" applyAlignment="1" applyProtection="1">
      <alignment horizontal="center" vertical="center"/>
    </xf>
    <xf numFmtId="167" fontId="4" fillId="3" borderId="11" xfId="0" applyNumberFormat="1" applyFont="1" applyFill="1" applyBorder="1" applyAlignment="1" applyProtection="1">
      <alignment horizontal="center" vertical="center"/>
    </xf>
    <xf numFmtId="0" fontId="33" fillId="3" borderId="2" xfId="0" applyFont="1" applyFill="1" applyBorder="1" applyAlignment="1" applyProtection="1">
      <alignment horizontal="center" vertical="center"/>
    </xf>
    <xf numFmtId="166" fontId="33" fillId="3" borderId="2" xfId="0" applyNumberFormat="1" applyFont="1" applyFill="1" applyBorder="1" applyAlignment="1" applyProtection="1">
      <alignment horizontal="center" vertical="center"/>
    </xf>
    <xf numFmtId="0" fontId="4" fillId="3" borderId="10" xfId="0" applyFont="1" applyFill="1" applyBorder="1" applyAlignment="1" applyProtection="1">
      <alignment horizontal="left" vertical="center"/>
    </xf>
    <xf numFmtId="0" fontId="4" fillId="3" borderId="6" xfId="0" applyFont="1" applyFill="1" applyBorder="1" applyAlignment="1" applyProtection="1">
      <alignment horizontal="left" vertical="center"/>
    </xf>
    <xf numFmtId="0" fontId="4" fillId="3" borderId="11" xfId="0" applyFont="1" applyFill="1" applyBorder="1" applyAlignment="1" applyProtection="1">
      <alignment horizontal="left" vertical="center"/>
    </xf>
    <xf numFmtId="0" fontId="8" fillId="5" borderId="10" xfId="0" applyFont="1" applyFill="1" applyBorder="1" applyAlignment="1" applyProtection="1">
      <alignment horizontal="left" vertical="center"/>
      <protection locked="0"/>
    </xf>
    <xf numFmtId="0" fontId="8" fillId="5" borderId="6" xfId="0" applyFont="1" applyFill="1" applyBorder="1" applyAlignment="1" applyProtection="1">
      <alignment horizontal="left" vertical="center"/>
      <protection locked="0"/>
    </xf>
    <xf numFmtId="0" fontId="8" fillId="5" borderId="11" xfId="0" applyFont="1" applyFill="1" applyBorder="1" applyAlignment="1" applyProtection="1">
      <alignment horizontal="left" vertical="center"/>
      <protection locked="0"/>
    </xf>
    <xf numFmtId="0" fontId="16" fillId="4" borderId="3" xfId="0" applyFont="1" applyFill="1" applyBorder="1" applyAlignment="1" applyProtection="1">
      <alignment horizontal="left" vertical="center"/>
    </xf>
    <xf numFmtId="0" fontId="17" fillId="3" borderId="3" xfId="0" applyFont="1" applyFill="1" applyBorder="1" applyAlignment="1" applyProtection="1">
      <alignment horizontal="left" vertical="center"/>
    </xf>
    <xf numFmtId="0" fontId="18" fillId="3" borderId="3" xfId="0" applyFont="1" applyFill="1" applyBorder="1" applyAlignment="1" applyProtection="1">
      <alignment horizontal="center" vertical="center"/>
    </xf>
    <xf numFmtId="0" fontId="17" fillId="3" borderId="3" xfId="0" applyFont="1" applyFill="1" applyBorder="1" applyAlignment="1" applyProtection="1">
      <alignment horizontal="center" vertical="center"/>
    </xf>
    <xf numFmtId="164" fontId="16" fillId="5" borderId="3" xfId="0" applyNumberFormat="1" applyFont="1" applyFill="1" applyBorder="1" applyAlignment="1" applyProtection="1">
      <alignment horizontal="center" vertical="center"/>
      <protection locked="0"/>
    </xf>
    <xf numFmtId="0" fontId="19" fillId="3" borderId="3" xfId="0" applyFont="1" applyFill="1" applyBorder="1" applyAlignment="1" applyProtection="1">
      <alignment horizontal="center" vertical="center"/>
    </xf>
    <xf numFmtId="0" fontId="17" fillId="3" borderId="10" xfId="0" applyFont="1" applyFill="1" applyBorder="1" applyAlignment="1" applyProtection="1">
      <alignment horizontal="left" vertical="center"/>
    </xf>
    <xf numFmtId="0" fontId="17" fillId="3" borderId="6" xfId="0" applyFont="1" applyFill="1" applyBorder="1" applyAlignment="1" applyProtection="1">
      <alignment horizontal="left" vertical="center"/>
    </xf>
    <xf numFmtId="0" fontId="17" fillId="3" borderId="11" xfId="0" applyFont="1" applyFill="1" applyBorder="1" applyAlignment="1" applyProtection="1">
      <alignment horizontal="left" vertical="center"/>
    </xf>
    <xf numFmtId="0" fontId="17" fillId="3" borderId="3" xfId="0" applyFont="1" applyFill="1" applyBorder="1" applyAlignment="1" applyProtection="1">
      <alignment horizontal="left" vertical="center" wrapText="1"/>
    </xf>
    <xf numFmtId="0" fontId="17" fillId="3" borderId="10" xfId="0" applyFont="1" applyFill="1" applyBorder="1" applyAlignment="1" applyProtection="1">
      <alignment horizontal="center" vertical="center"/>
    </xf>
    <xf numFmtId="0" fontId="17" fillId="3" borderId="6" xfId="0" applyFont="1" applyFill="1" applyBorder="1" applyAlignment="1" applyProtection="1">
      <alignment horizontal="center" vertical="center"/>
    </xf>
    <xf numFmtId="0" fontId="17" fillId="3" borderId="11" xfId="0" applyFont="1" applyFill="1" applyBorder="1" applyAlignment="1" applyProtection="1">
      <alignment horizontal="center" vertical="center"/>
    </xf>
    <xf numFmtId="0" fontId="16" fillId="3" borderId="10" xfId="0" applyFont="1" applyFill="1" applyBorder="1" applyAlignment="1" applyProtection="1">
      <alignment horizontal="center" vertical="center"/>
    </xf>
    <xf numFmtId="0" fontId="16" fillId="3" borderId="11" xfId="0" applyFont="1" applyFill="1" applyBorder="1" applyAlignment="1" applyProtection="1">
      <alignment horizontal="center" vertical="center"/>
    </xf>
    <xf numFmtId="165" fontId="16" fillId="5" borderId="3" xfId="0" applyNumberFormat="1" applyFont="1" applyFill="1" applyBorder="1" applyAlignment="1" applyProtection="1">
      <alignment horizontal="right" vertical="center"/>
      <protection locked="0"/>
    </xf>
    <xf numFmtId="0" fontId="17" fillId="3" borderId="4" xfId="0" applyFont="1" applyFill="1" applyBorder="1" applyAlignment="1" applyProtection="1">
      <alignment horizontal="left" vertical="center" wrapText="1"/>
    </xf>
    <xf numFmtId="0" fontId="17" fillId="3" borderId="5" xfId="0" applyFont="1" applyFill="1" applyBorder="1" applyAlignment="1" applyProtection="1">
      <alignment horizontal="left" vertical="center" wrapText="1"/>
    </xf>
    <xf numFmtId="0" fontId="17" fillId="3" borderId="7" xfId="0" applyFont="1" applyFill="1" applyBorder="1" applyAlignment="1" applyProtection="1">
      <alignment horizontal="left" vertical="center" wrapText="1"/>
    </xf>
    <xf numFmtId="0" fontId="17" fillId="3" borderId="12" xfId="0" applyFont="1" applyFill="1" applyBorder="1" applyAlignment="1" applyProtection="1">
      <alignment horizontal="left" vertical="center" wrapText="1"/>
    </xf>
    <xf numFmtId="0" fontId="17" fillId="3" borderId="0" xfId="0" applyFont="1" applyFill="1" applyBorder="1" applyAlignment="1" applyProtection="1">
      <alignment horizontal="left" vertical="center" wrapText="1"/>
    </xf>
    <xf numFmtId="0" fontId="17" fillId="3" borderId="13" xfId="0" applyFont="1" applyFill="1" applyBorder="1" applyAlignment="1" applyProtection="1">
      <alignment horizontal="left" vertical="center" wrapText="1"/>
    </xf>
    <xf numFmtId="0" fontId="17" fillId="3" borderId="8" xfId="0" applyFont="1" applyFill="1" applyBorder="1" applyAlignment="1" applyProtection="1">
      <alignment horizontal="left" vertical="center" wrapText="1"/>
    </xf>
    <xf numFmtId="0" fontId="17" fillId="3" borderId="2" xfId="0" applyFont="1" applyFill="1" applyBorder="1" applyAlignment="1" applyProtection="1">
      <alignment horizontal="left" vertical="center" wrapText="1"/>
    </xf>
    <xf numFmtId="0" fontId="17" fillId="3" borderId="9" xfId="0" applyFont="1" applyFill="1" applyBorder="1" applyAlignment="1" applyProtection="1">
      <alignment horizontal="left" vertical="center" wrapText="1"/>
    </xf>
    <xf numFmtId="0" fontId="17" fillId="3" borderId="4" xfId="0" applyFont="1" applyFill="1" applyBorder="1" applyAlignment="1" applyProtection="1">
      <alignment horizontal="center" vertical="center"/>
    </xf>
    <xf numFmtId="0" fontId="17" fillId="3" borderId="5" xfId="0" applyFont="1" applyFill="1" applyBorder="1" applyAlignment="1" applyProtection="1">
      <alignment horizontal="center" vertical="center"/>
    </xf>
    <xf numFmtId="0" fontId="17" fillId="3" borderId="7" xfId="0" applyFont="1" applyFill="1" applyBorder="1" applyAlignment="1" applyProtection="1">
      <alignment horizontal="center" vertical="center"/>
    </xf>
    <xf numFmtId="0" fontId="17" fillId="3" borderId="12" xfId="0" applyFont="1" applyFill="1" applyBorder="1" applyAlignment="1" applyProtection="1">
      <alignment horizontal="center" vertical="center"/>
    </xf>
    <xf numFmtId="0" fontId="17" fillId="3" borderId="0" xfId="0" applyFont="1" applyFill="1" applyBorder="1" applyAlignment="1" applyProtection="1">
      <alignment horizontal="center" vertical="center"/>
    </xf>
    <xf numFmtId="0" fontId="17" fillId="3" borderId="13" xfId="0" applyFont="1" applyFill="1" applyBorder="1" applyAlignment="1" applyProtection="1">
      <alignment horizontal="center" vertical="center"/>
    </xf>
    <xf numFmtId="0" fontId="17" fillId="3" borderId="8" xfId="0" applyFont="1" applyFill="1" applyBorder="1" applyAlignment="1" applyProtection="1">
      <alignment horizontal="center" vertical="center"/>
    </xf>
    <xf numFmtId="0" fontId="17" fillId="3" borderId="2"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8" fillId="4" borderId="10" xfId="0" applyFont="1" applyFill="1" applyBorder="1" applyAlignment="1" applyProtection="1">
      <alignment horizontal="left" vertical="center"/>
    </xf>
    <xf numFmtId="0" fontId="18" fillId="4" borderId="6" xfId="0" applyFont="1" applyFill="1" applyBorder="1" applyAlignment="1" applyProtection="1">
      <alignment horizontal="left" vertical="center"/>
    </xf>
    <xf numFmtId="0" fontId="18" fillId="3" borderId="3" xfId="0" applyFont="1" applyFill="1" applyBorder="1" applyAlignment="1" applyProtection="1">
      <alignment horizontal="left" vertical="center"/>
    </xf>
    <xf numFmtId="164" fontId="18" fillId="3" borderId="3" xfId="0" applyNumberFormat="1" applyFont="1" applyFill="1" applyBorder="1" applyAlignment="1" applyProtection="1">
      <alignment horizontal="center" vertical="center"/>
    </xf>
    <xf numFmtId="164" fontId="18" fillId="5" borderId="3" xfId="0" applyNumberFormat="1" applyFont="1" applyFill="1" applyBorder="1" applyAlignment="1" applyProtection="1">
      <alignment horizontal="center" vertical="center"/>
      <protection locked="0"/>
    </xf>
    <xf numFmtId="164" fontId="16" fillId="3" borderId="3" xfId="0" applyNumberFormat="1" applyFont="1" applyFill="1" applyBorder="1" applyAlignment="1" applyProtection="1">
      <alignment horizontal="center" vertical="center"/>
    </xf>
    <xf numFmtId="0" fontId="18" fillId="3" borderId="10" xfId="0" applyFont="1" applyFill="1" applyBorder="1" applyAlignment="1" applyProtection="1">
      <alignment horizontal="left" vertical="center"/>
    </xf>
    <xf numFmtId="0" fontId="18" fillId="3" borderId="6" xfId="0" applyFont="1" applyFill="1" applyBorder="1" applyAlignment="1" applyProtection="1">
      <alignment horizontal="left" vertical="center"/>
    </xf>
    <xf numFmtId="0" fontId="18" fillId="3" borderId="11" xfId="0" applyFont="1" applyFill="1" applyBorder="1" applyAlignment="1" applyProtection="1">
      <alignment horizontal="left" vertical="center"/>
    </xf>
    <xf numFmtId="0" fontId="16" fillId="5" borderId="3" xfId="0" applyFont="1" applyFill="1" applyBorder="1" applyAlignment="1" applyProtection="1">
      <alignment horizontal="left" vertical="center"/>
      <protection locked="0"/>
    </xf>
    <xf numFmtId="0" fontId="17" fillId="4" borderId="0" xfId="0" applyFont="1" applyFill="1" applyBorder="1" applyAlignment="1" applyProtection="1">
      <alignment horizontal="right" vertical="center"/>
    </xf>
    <xf numFmtId="0" fontId="16" fillId="5" borderId="10" xfId="0" applyFont="1" applyFill="1" applyBorder="1" applyAlignment="1" applyProtection="1">
      <alignment horizontal="left" vertical="center"/>
      <protection locked="0"/>
    </xf>
    <xf numFmtId="0" fontId="16" fillId="5" borderId="6" xfId="0" applyFont="1" applyFill="1" applyBorder="1" applyAlignment="1" applyProtection="1">
      <alignment horizontal="left" vertical="center"/>
      <protection locked="0"/>
    </xf>
    <xf numFmtId="0" fontId="16" fillId="5" borderId="11" xfId="0" applyFont="1" applyFill="1" applyBorder="1" applyAlignment="1" applyProtection="1">
      <alignment horizontal="left" vertical="center"/>
      <protection locked="0"/>
    </xf>
    <xf numFmtId="0" fontId="4" fillId="4" borderId="0" xfId="0" applyFont="1" applyFill="1" applyBorder="1" applyAlignment="1" applyProtection="1">
      <alignment horizontal="left" vertical="top" wrapText="1"/>
    </xf>
    <xf numFmtId="0" fontId="4" fillId="5" borderId="10" xfId="0" applyFont="1" applyFill="1" applyBorder="1" applyAlignment="1" applyProtection="1">
      <alignment horizontal="left" vertical="center"/>
      <protection locked="0"/>
    </xf>
    <xf numFmtId="0" fontId="4" fillId="5" borderId="6" xfId="0" applyFont="1" applyFill="1" applyBorder="1" applyAlignment="1" applyProtection="1">
      <alignment horizontal="left" vertical="center"/>
      <protection locked="0"/>
    </xf>
    <xf numFmtId="0" fontId="4" fillId="5" borderId="11" xfId="0" applyFont="1" applyFill="1" applyBorder="1" applyAlignment="1" applyProtection="1">
      <alignment horizontal="left" vertical="center"/>
      <protection locked="0"/>
    </xf>
    <xf numFmtId="0" fontId="4" fillId="3" borderId="4" xfId="0" applyFont="1" applyFill="1" applyBorder="1" applyAlignment="1" applyProtection="1">
      <alignment horizontal="center" vertical="center"/>
    </xf>
    <xf numFmtId="0" fontId="4" fillId="3" borderId="5"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19" fillId="4" borderId="42" xfId="0" applyFont="1" applyFill="1" applyBorder="1" applyAlignment="1" applyProtection="1">
      <alignment horizontal="left" vertical="center" wrapText="1"/>
    </xf>
    <xf numFmtId="0" fontId="19" fillId="4" borderId="20" xfId="0" applyFont="1" applyFill="1" applyBorder="1" applyAlignment="1" applyProtection="1">
      <alignment horizontal="left" vertical="center" wrapText="1"/>
    </xf>
    <xf numFmtId="0" fontId="16" fillId="5" borderId="12" xfId="0" applyFont="1" applyFill="1" applyBorder="1" applyAlignment="1" applyProtection="1">
      <alignment horizontal="left" vertical="top" wrapText="1"/>
    </xf>
    <xf numFmtId="0" fontId="16" fillId="5" borderId="0" xfId="0" applyFont="1" applyFill="1" applyBorder="1" applyAlignment="1" applyProtection="1">
      <alignment horizontal="left" vertical="top" wrapText="1"/>
    </xf>
    <xf numFmtId="0" fontId="16" fillId="5" borderId="12" xfId="0" applyFont="1" applyFill="1" applyBorder="1" applyAlignment="1" applyProtection="1">
      <alignment horizontal="left" vertical="top"/>
    </xf>
    <xf numFmtId="0" fontId="16" fillId="5" borderId="0" xfId="0" applyFont="1" applyFill="1" applyBorder="1" applyAlignment="1" applyProtection="1">
      <alignment horizontal="left" vertical="top"/>
    </xf>
    <xf numFmtId="168" fontId="18" fillId="4" borderId="6" xfId="0" applyNumberFormat="1" applyFont="1" applyFill="1" applyBorder="1" applyAlignment="1" applyProtection="1">
      <alignment horizontal="center" vertical="center"/>
    </xf>
    <xf numFmtId="168" fontId="18" fillId="4" borderId="11" xfId="0" applyNumberFormat="1" applyFont="1" applyFill="1" applyBorder="1" applyAlignment="1" applyProtection="1">
      <alignment horizontal="center" vertical="center"/>
    </xf>
    <xf numFmtId="0" fontId="16" fillId="4" borderId="0" xfId="0" applyFont="1" applyFill="1" applyBorder="1" applyAlignment="1" applyProtection="1">
      <alignment horizontal="right" vertical="center"/>
    </xf>
    <xf numFmtId="164" fontId="19" fillId="3" borderId="3" xfId="0" applyNumberFormat="1" applyFont="1" applyFill="1" applyBorder="1" applyAlignment="1" applyProtection="1">
      <alignment horizontal="center" vertical="center"/>
    </xf>
    <xf numFmtId="0" fontId="16" fillId="5" borderId="8" xfId="0" applyFont="1" applyFill="1" applyBorder="1" applyAlignment="1" applyProtection="1">
      <alignment horizontal="left" vertical="center"/>
      <protection locked="0"/>
    </xf>
    <xf numFmtId="0" fontId="16" fillId="5" borderId="2" xfId="0" applyFont="1" applyFill="1" applyBorder="1" applyAlignment="1" applyProtection="1">
      <alignment horizontal="left" vertical="center"/>
      <protection locked="0"/>
    </xf>
    <xf numFmtId="0" fontId="16" fillId="5" borderId="9" xfId="0" applyFont="1" applyFill="1" applyBorder="1" applyAlignment="1" applyProtection="1">
      <alignment horizontal="left" vertical="center"/>
      <protection locked="0"/>
    </xf>
    <xf numFmtId="164" fontId="19" fillId="3" borderId="10" xfId="0" applyNumberFormat="1" applyFont="1" applyFill="1" applyBorder="1" applyAlignment="1" applyProtection="1">
      <alignment horizontal="center" vertical="center"/>
    </xf>
    <xf numFmtId="164" fontId="19" fillId="3" borderId="6" xfId="0" applyNumberFormat="1" applyFont="1" applyFill="1" applyBorder="1" applyAlignment="1" applyProtection="1">
      <alignment horizontal="center" vertical="center"/>
    </xf>
    <xf numFmtId="164" fontId="19" fillId="3" borderId="11" xfId="0" applyNumberFormat="1" applyFont="1" applyFill="1" applyBorder="1" applyAlignment="1" applyProtection="1">
      <alignment horizontal="center" vertical="center"/>
    </xf>
    <xf numFmtId="0" fontId="16" fillId="4" borderId="0" xfId="0" applyFont="1" applyFill="1" applyBorder="1" applyAlignment="1" applyProtection="1">
      <alignment horizontal="left" vertical="center"/>
    </xf>
    <xf numFmtId="0" fontId="59" fillId="4" borderId="0" xfId="8" applyFont="1" applyFill="1" applyBorder="1" applyAlignment="1" applyProtection="1">
      <alignment horizontal="left" vertical="center"/>
    </xf>
    <xf numFmtId="0" fontId="11" fillId="4" borderId="0" xfId="0" applyFont="1" applyFill="1" applyBorder="1" applyAlignment="1" applyProtection="1">
      <alignment horizontal="left" vertical="center"/>
    </xf>
    <xf numFmtId="0" fontId="16" fillId="4" borderId="4" xfId="0" applyFont="1" applyFill="1" applyBorder="1" applyAlignment="1" applyProtection="1">
      <alignment horizontal="center" vertical="center"/>
    </xf>
    <xf numFmtId="0" fontId="16" fillId="4" borderId="5" xfId="0" applyFont="1" applyFill="1" applyBorder="1" applyAlignment="1" applyProtection="1">
      <alignment horizontal="center" vertical="center"/>
    </xf>
    <xf numFmtId="0" fontId="16" fillId="4" borderId="7" xfId="0" applyFont="1" applyFill="1" applyBorder="1" applyAlignment="1" applyProtection="1">
      <alignment horizontal="center" vertical="center"/>
    </xf>
    <xf numFmtId="0" fontId="16" fillId="4" borderId="8" xfId="0" applyFont="1" applyFill="1" applyBorder="1" applyAlignment="1" applyProtection="1">
      <alignment horizontal="center" vertical="center"/>
    </xf>
    <xf numFmtId="0" fontId="16" fillId="4" borderId="2" xfId="0" applyFont="1" applyFill="1" applyBorder="1" applyAlignment="1" applyProtection="1">
      <alignment horizontal="center" vertical="center"/>
    </xf>
    <xf numFmtId="0" fontId="16" fillId="4" borderId="9" xfId="0" applyFont="1" applyFill="1" applyBorder="1" applyAlignment="1" applyProtection="1">
      <alignment horizontal="center" vertical="center"/>
    </xf>
    <xf numFmtId="0" fontId="4" fillId="5" borderId="4" xfId="0" applyFont="1" applyFill="1" applyBorder="1" applyAlignment="1" applyProtection="1">
      <alignment horizontal="right" vertical="center" wrapText="1"/>
    </xf>
    <xf numFmtId="0" fontId="4" fillId="5" borderId="5" xfId="0" applyFont="1" applyFill="1" applyBorder="1" applyAlignment="1" applyProtection="1">
      <alignment horizontal="right" vertical="center" wrapText="1"/>
    </xf>
    <xf numFmtId="0" fontId="4" fillId="5" borderId="8" xfId="0" applyFont="1" applyFill="1" applyBorder="1" applyAlignment="1" applyProtection="1">
      <alignment horizontal="right" vertical="center" wrapText="1"/>
    </xf>
    <xf numFmtId="0" fontId="4" fillId="5" borderId="2" xfId="0" applyFont="1" applyFill="1" applyBorder="1" applyAlignment="1" applyProtection="1">
      <alignment horizontal="right" vertical="center" wrapText="1"/>
    </xf>
    <xf numFmtId="0" fontId="4" fillId="4" borderId="16" xfId="0" applyFont="1" applyFill="1" applyBorder="1" applyAlignment="1" applyProtection="1">
      <alignment horizontal="center"/>
    </xf>
    <xf numFmtId="0" fontId="11" fillId="2" borderId="0" xfId="0" applyFont="1" applyFill="1" applyBorder="1" applyAlignment="1" applyProtection="1">
      <alignment horizontal="center" vertical="center"/>
    </xf>
    <xf numFmtId="0" fontId="16" fillId="0" borderId="4" xfId="0" applyFont="1" applyFill="1" applyBorder="1" applyAlignment="1" applyProtection="1">
      <alignment horizontal="center" vertical="center" wrapText="1"/>
    </xf>
    <xf numFmtId="0" fontId="16" fillId="0" borderId="5" xfId="0" applyFont="1" applyFill="1" applyBorder="1" applyAlignment="1" applyProtection="1">
      <alignment horizontal="center" vertical="center" wrapText="1"/>
    </xf>
    <xf numFmtId="0" fontId="16" fillId="0" borderId="7" xfId="0" applyFont="1" applyFill="1" applyBorder="1" applyAlignment="1" applyProtection="1">
      <alignment horizontal="center" vertical="center" wrapText="1"/>
    </xf>
    <xf numFmtId="0" fontId="16" fillId="0" borderId="12"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0" borderId="13" xfId="0" applyFont="1" applyFill="1" applyBorder="1" applyAlignment="1" applyProtection="1">
      <alignment horizontal="center" vertical="center" wrapText="1"/>
    </xf>
    <xf numFmtId="0" fontId="16" fillId="0" borderId="8" xfId="0" applyFont="1" applyFill="1" applyBorder="1" applyAlignment="1" applyProtection="1">
      <alignment horizontal="center" vertical="center" wrapText="1"/>
    </xf>
    <xf numFmtId="0" fontId="16" fillId="0" borderId="2" xfId="0" applyFont="1" applyFill="1" applyBorder="1" applyAlignment="1" applyProtection="1">
      <alignment horizontal="center" vertical="center" wrapText="1"/>
    </xf>
    <xf numFmtId="0" fontId="16" fillId="0" borderId="9" xfId="0" applyFont="1" applyFill="1" applyBorder="1" applyAlignment="1" applyProtection="1">
      <alignment horizontal="center" vertical="center" wrapText="1"/>
    </xf>
    <xf numFmtId="0" fontId="16" fillId="4" borderId="10" xfId="0" applyFont="1" applyFill="1" applyBorder="1" applyAlignment="1" applyProtection="1">
      <alignment horizontal="center" vertical="center"/>
    </xf>
    <xf numFmtId="0" fontId="16" fillId="4" borderId="6" xfId="0" applyFont="1" applyFill="1" applyBorder="1" applyAlignment="1" applyProtection="1">
      <alignment horizontal="center" vertical="center"/>
    </xf>
    <xf numFmtId="0" fontId="16" fillId="4" borderId="11" xfId="0" applyFont="1" applyFill="1" applyBorder="1" applyAlignment="1" applyProtection="1">
      <alignment horizontal="center" vertical="center"/>
    </xf>
    <xf numFmtId="164" fontId="9" fillId="3" borderId="10" xfId="0" applyNumberFormat="1" applyFont="1" applyFill="1" applyBorder="1" applyAlignment="1" applyProtection="1">
      <alignment horizontal="center" vertical="center"/>
    </xf>
    <xf numFmtId="164" fontId="9" fillId="3" borderId="6" xfId="0" applyNumberFormat="1" applyFont="1" applyFill="1" applyBorder="1" applyAlignment="1" applyProtection="1">
      <alignment horizontal="center" vertical="center"/>
    </xf>
    <xf numFmtId="164" fontId="9" fillId="3" borderId="11" xfId="0" applyNumberFormat="1" applyFont="1" applyFill="1" applyBorder="1" applyAlignment="1" applyProtection="1">
      <alignment horizontal="center" vertical="center"/>
    </xf>
    <xf numFmtId="164" fontId="25" fillId="3" borderId="3" xfId="0" applyNumberFormat="1" applyFont="1" applyFill="1" applyBorder="1" applyAlignment="1" applyProtection="1">
      <alignment horizontal="center" vertical="center"/>
    </xf>
    <xf numFmtId="0" fontId="11" fillId="5" borderId="4" xfId="0" applyFont="1" applyFill="1" applyBorder="1" applyAlignment="1" applyProtection="1">
      <alignment horizontal="left"/>
    </xf>
    <xf numFmtId="0" fontId="11" fillId="5" borderId="5" xfId="0" applyFont="1" applyFill="1" applyBorder="1" applyAlignment="1" applyProtection="1">
      <alignment horizontal="left"/>
    </xf>
    <xf numFmtId="0" fontId="11" fillId="5" borderId="7" xfId="0" applyFont="1" applyFill="1" applyBorder="1" applyAlignment="1" applyProtection="1">
      <alignment horizontal="left"/>
    </xf>
    <xf numFmtId="0" fontId="16" fillId="4" borderId="2" xfId="0" applyFont="1" applyFill="1" applyBorder="1" applyAlignment="1" applyProtection="1">
      <alignment horizontal="center"/>
    </xf>
    <xf numFmtId="0" fontId="55" fillId="4" borderId="0" xfId="0" applyFont="1" applyFill="1" applyBorder="1" applyAlignment="1" applyProtection="1">
      <alignment horizontal="center" vertical="top" wrapText="1"/>
    </xf>
    <xf numFmtId="0" fontId="17" fillId="4" borderId="0" xfId="3" applyFont="1" applyFill="1" applyBorder="1" applyAlignment="1" applyProtection="1">
      <alignment horizontal="right"/>
    </xf>
    <xf numFmtId="0" fontId="17" fillId="4" borderId="13" xfId="3" applyFont="1" applyFill="1" applyBorder="1" applyAlignment="1" applyProtection="1">
      <alignment horizontal="right"/>
    </xf>
    <xf numFmtId="169" fontId="19" fillId="3" borderId="3" xfId="3" applyNumberFormat="1" applyFont="1" applyFill="1" applyBorder="1" applyAlignment="1" applyProtection="1">
      <alignment horizontal="right" shrinkToFit="1"/>
    </xf>
    <xf numFmtId="169" fontId="19" fillId="3" borderId="10" xfId="3" applyNumberFormat="1" applyFont="1" applyFill="1" applyBorder="1" applyAlignment="1" applyProtection="1">
      <alignment horizontal="right" shrinkToFit="1"/>
    </xf>
    <xf numFmtId="169" fontId="19" fillId="3" borderId="6" xfId="3" applyNumberFormat="1" applyFont="1" applyFill="1" applyBorder="1" applyAlignment="1" applyProtection="1">
      <alignment horizontal="right" shrinkToFit="1"/>
    </xf>
    <xf numFmtId="169" fontId="19" fillId="3" borderId="11" xfId="3" applyNumberFormat="1" applyFont="1" applyFill="1" applyBorder="1" applyAlignment="1" applyProtection="1">
      <alignment horizontal="right" shrinkToFit="1"/>
    </xf>
    <xf numFmtId="0" fontId="16" fillId="4" borderId="0" xfId="3" applyFont="1" applyFill="1" applyBorder="1" applyAlignment="1" applyProtection="1">
      <alignment horizontal="left" vertical="center"/>
    </xf>
    <xf numFmtId="0" fontId="16" fillId="6" borderId="10" xfId="3" applyFont="1" applyFill="1" applyBorder="1" applyAlignment="1" applyProtection="1">
      <alignment horizontal="left" vertical="center"/>
      <protection locked="0"/>
    </xf>
    <xf numFmtId="0" fontId="16" fillId="6" borderId="6" xfId="3" applyFont="1" applyFill="1" applyBorder="1" applyAlignment="1" applyProtection="1">
      <alignment horizontal="left" vertical="center"/>
      <protection locked="0"/>
    </xf>
    <xf numFmtId="0" fontId="16" fillId="6" borderId="11" xfId="3" applyFont="1" applyFill="1" applyBorder="1" applyAlignment="1" applyProtection="1">
      <alignment horizontal="left" vertical="center"/>
      <protection locked="0"/>
    </xf>
    <xf numFmtId="0" fontId="16" fillId="6" borderId="10" xfId="3" applyFont="1" applyFill="1" applyBorder="1" applyAlignment="1" applyProtection="1">
      <alignment horizontal="left"/>
      <protection locked="0"/>
    </xf>
    <xf numFmtId="0" fontId="16" fillId="6" borderId="6" xfId="3" applyFont="1" applyFill="1" applyBorder="1" applyAlignment="1" applyProtection="1">
      <alignment horizontal="left"/>
      <protection locked="0"/>
    </xf>
    <xf numFmtId="0" fontId="16" fillId="6" borderId="11" xfId="3" applyFont="1" applyFill="1" applyBorder="1" applyAlignment="1" applyProtection="1">
      <alignment horizontal="left"/>
      <protection locked="0"/>
    </xf>
    <xf numFmtId="0" fontId="16" fillId="4" borderId="0" xfId="3" applyFont="1" applyFill="1" applyBorder="1" applyAlignment="1" applyProtection="1">
      <alignment horizontal="left"/>
    </xf>
    <xf numFmtId="0" fontId="16" fillId="6" borderId="8" xfId="3" applyFont="1" applyFill="1" applyBorder="1" applyAlignment="1" applyProtection="1">
      <alignment horizontal="left" vertical="center"/>
      <protection locked="0"/>
    </xf>
    <xf numFmtId="0" fontId="16" fillId="6" borderId="2" xfId="3" applyFont="1" applyFill="1" applyBorder="1" applyAlignment="1" applyProtection="1">
      <alignment horizontal="left" vertical="center"/>
      <protection locked="0"/>
    </xf>
    <xf numFmtId="0" fontId="16" fillId="6" borderId="9" xfId="3" applyFont="1" applyFill="1" applyBorder="1" applyAlignment="1" applyProtection="1">
      <alignment horizontal="left" vertical="center"/>
      <protection locked="0"/>
    </xf>
    <xf numFmtId="164" fontId="41" fillId="3" borderId="3" xfId="0" applyNumberFormat="1" applyFont="1" applyFill="1" applyBorder="1" applyAlignment="1" applyProtection="1">
      <alignment horizontal="center"/>
    </xf>
    <xf numFmtId="169" fontId="9" fillId="3" borderId="10" xfId="3" applyNumberFormat="1" applyFont="1" applyFill="1" applyBorder="1" applyAlignment="1" applyProtection="1">
      <alignment horizontal="right" vertical="center" shrinkToFit="1"/>
    </xf>
    <xf numFmtId="169" fontId="9" fillId="3" borderId="6" xfId="3" applyNumberFormat="1" applyFont="1" applyFill="1" applyBorder="1" applyAlignment="1" applyProtection="1">
      <alignment horizontal="right" vertical="center" shrinkToFit="1"/>
    </xf>
    <xf numFmtId="169" fontId="9" fillId="3" borderId="11" xfId="3" applyNumberFormat="1" applyFont="1" applyFill="1" applyBorder="1" applyAlignment="1" applyProtection="1">
      <alignment horizontal="right" vertical="center" shrinkToFit="1"/>
    </xf>
    <xf numFmtId="0" fontId="4" fillId="6" borderId="10" xfId="3" applyFont="1" applyFill="1" applyBorder="1" applyAlignment="1" applyProtection="1">
      <alignment horizontal="left" vertical="center" shrinkToFit="1"/>
    </xf>
    <xf numFmtId="0" fontId="4" fillId="6" borderId="6" xfId="3" applyFont="1" applyFill="1" applyBorder="1" applyAlignment="1" applyProtection="1">
      <alignment horizontal="left" vertical="center" shrinkToFit="1"/>
    </xf>
    <xf numFmtId="0" fontId="4" fillId="6" borderId="11" xfId="3" applyFont="1" applyFill="1" applyBorder="1" applyAlignment="1" applyProtection="1">
      <alignment horizontal="left" vertical="center" shrinkToFit="1"/>
    </xf>
    <xf numFmtId="0" fontId="16" fillId="6" borderId="3" xfId="3" applyFont="1" applyFill="1" applyBorder="1" applyAlignment="1" applyProtection="1">
      <alignment horizontal="left"/>
      <protection locked="0"/>
    </xf>
    <xf numFmtId="169" fontId="16" fillId="6" borderId="3" xfId="3" applyNumberFormat="1" applyFont="1" applyFill="1" applyBorder="1" applyAlignment="1" applyProtection="1">
      <alignment horizontal="right" shrinkToFit="1"/>
      <protection locked="0"/>
    </xf>
    <xf numFmtId="0" fontId="4" fillId="6" borderId="10" xfId="3" applyFont="1" applyFill="1" applyBorder="1" applyAlignment="1" applyProtection="1">
      <alignment horizontal="left" vertical="center"/>
    </xf>
    <xf numFmtId="0" fontId="4" fillId="6" borderId="6" xfId="3" applyFont="1" applyFill="1" applyBorder="1" applyAlignment="1" applyProtection="1">
      <alignment horizontal="left" vertical="center"/>
    </xf>
    <xf numFmtId="0" fontId="4" fillId="6" borderId="11" xfId="3" applyFont="1" applyFill="1" applyBorder="1" applyAlignment="1" applyProtection="1">
      <alignment horizontal="left" vertical="center"/>
    </xf>
    <xf numFmtId="0" fontId="4" fillId="6" borderId="8" xfId="3" applyFont="1" applyFill="1" applyBorder="1" applyAlignment="1" applyProtection="1">
      <alignment horizontal="left" vertical="center"/>
    </xf>
    <xf numFmtId="0" fontId="4" fillId="6" borderId="2" xfId="3" applyFont="1" applyFill="1" applyBorder="1" applyAlignment="1" applyProtection="1">
      <alignment horizontal="left" vertical="center"/>
    </xf>
    <xf numFmtId="0" fontId="4" fillId="6" borderId="9" xfId="3" applyFont="1" applyFill="1" applyBorder="1" applyAlignment="1" applyProtection="1">
      <alignment horizontal="left" vertical="center"/>
    </xf>
    <xf numFmtId="0" fontId="4" fillId="6" borderId="10" xfId="3" applyNumberFormat="1" applyFont="1" applyFill="1" applyBorder="1" applyAlignment="1" applyProtection="1">
      <alignment horizontal="center" vertical="center"/>
    </xf>
    <xf numFmtId="0" fontId="4" fillId="6" borderId="6" xfId="3" applyNumberFormat="1" applyFont="1" applyFill="1" applyBorder="1" applyAlignment="1" applyProtection="1">
      <alignment horizontal="center" vertical="center"/>
    </xf>
    <xf numFmtId="0" fontId="4" fillId="6" borderId="11" xfId="3" applyNumberFormat="1" applyFont="1" applyFill="1" applyBorder="1" applyAlignment="1" applyProtection="1">
      <alignment horizontal="center" vertical="center"/>
    </xf>
    <xf numFmtId="0" fontId="18" fillId="3" borderId="3" xfId="3" applyFont="1" applyFill="1" applyBorder="1" applyAlignment="1" applyProtection="1">
      <alignment horizontal="center"/>
    </xf>
    <xf numFmtId="0" fontId="17" fillId="3" borderId="10" xfId="3" applyFont="1" applyFill="1" applyBorder="1" applyAlignment="1" applyProtection="1"/>
    <xf numFmtId="0" fontId="17" fillId="3" borderId="6" xfId="3" applyFont="1" applyFill="1" applyBorder="1" applyAlignment="1" applyProtection="1"/>
    <xf numFmtId="0" fontId="17" fillId="3" borderId="11" xfId="3" applyFont="1" applyFill="1" applyBorder="1" applyAlignment="1" applyProtection="1"/>
    <xf numFmtId="0" fontId="16" fillId="6" borderId="3" xfId="3" applyFont="1" applyFill="1" applyBorder="1" applyAlignment="1" applyProtection="1">
      <alignment horizontal="center"/>
    </xf>
    <xf numFmtId="0" fontId="17" fillId="3" borderId="10" xfId="3" applyFont="1" applyFill="1" applyBorder="1" applyAlignment="1" applyProtection="1">
      <alignment horizontal="center" vertical="center"/>
    </xf>
    <xf numFmtId="0" fontId="17" fillId="3" borderId="6" xfId="3" applyFont="1" applyFill="1" applyBorder="1" applyAlignment="1" applyProtection="1">
      <alignment horizontal="center" vertical="center"/>
    </xf>
    <xf numFmtId="0" fontId="17" fillId="3" borderId="11" xfId="3" applyFont="1" applyFill="1" applyBorder="1" applyAlignment="1" applyProtection="1">
      <alignment horizontal="center" vertical="center"/>
    </xf>
    <xf numFmtId="167" fontId="4" fillId="6" borderId="10" xfId="3" applyNumberFormat="1" applyFont="1" applyFill="1" applyBorder="1" applyAlignment="1" applyProtection="1">
      <alignment horizontal="center" vertical="center"/>
    </xf>
    <xf numFmtId="167" fontId="4" fillId="6" borderId="6" xfId="3" applyNumberFormat="1" applyFont="1" applyFill="1" applyBorder="1" applyAlignment="1" applyProtection="1">
      <alignment horizontal="center" vertical="center"/>
    </xf>
    <xf numFmtId="167" fontId="4" fillId="6" borderId="11" xfId="3" applyNumberFormat="1" applyFont="1" applyFill="1" applyBorder="1" applyAlignment="1" applyProtection="1">
      <alignment horizontal="center" vertical="center"/>
    </xf>
    <xf numFmtId="0" fontId="4" fillId="4" borderId="0" xfId="3" applyFont="1" applyFill="1" applyBorder="1" applyAlignment="1" applyProtection="1">
      <alignment horizontal="left" vertical="center"/>
    </xf>
    <xf numFmtId="0" fontId="4" fillId="4" borderId="13" xfId="3" applyFont="1" applyFill="1" applyBorder="1" applyAlignment="1" applyProtection="1">
      <alignment horizontal="left" vertical="center"/>
    </xf>
    <xf numFmtId="0" fontId="33" fillId="3" borderId="10" xfId="3" applyFont="1" applyFill="1" applyBorder="1" applyAlignment="1" applyProtection="1">
      <alignment horizontal="center" vertical="center" shrinkToFit="1"/>
    </xf>
    <xf numFmtId="0" fontId="33" fillId="3" borderId="11" xfId="3" applyFont="1" applyFill="1" applyBorder="1" applyAlignment="1" applyProtection="1">
      <alignment horizontal="center" vertical="center" shrinkToFit="1"/>
    </xf>
    <xf numFmtId="166" fontId="33" fillId="6" borderId="10" xfId="3" applyNumberFormat="1" applyFont="1" applyFill="1" applyBorder="1" applyAlignment="1" applyProtection="1">
      <alignment horizontal="center" vertical="center"/>
    </xf>
    <xf numFmtId="166" fontId="33" fillId="6" borderId="11" xfId="3" applyNumberFormat="1" applyFont="1" applyFill="1" applyBorder="1" applyAlignment="1" applyProtection="1">
      <alignment horizontal="center" vertical="center"/>
    </xf>
    <xf numFmtId="0" fontId="17" fillId="3" borderId="10" xfId="3" applyFont="1" applyFill="1" applyBorder="1" applyAlignment="1" applyProtection="1">
      <alignment horizontal="left"/>
    </xf>
    <xf numFmtId="0" fontId="17" fillId="3" borderId="6" xfId="3" applyFont="1" applyFill="1" applyBorder="1" applyAlignment="1" applyProtection="1">
      <alignment horizontal="left"/>
    </xf>
    <xf numFmtId="0" fontId="17" fillId="3" borderId="11" xfId="3" applyFont="1" applyFill="1" applyBorder="1" applyAlignment="1" applyProtection="1">
      <alignment horizontal="left"/>
    </xf>
    <xf numFmtId="0" fontId="17" fillId="6" borderId="10" xfId="3" applyFont="1" applyFill="1" applyBorder="1" applyAlignment="1" applyProtection="1">
      <alignment horizontal="center"/>
    </xf>
    <xf numFmtId="0" fontId="17" fillId="6" borderId="6" xfId="3" applyFont="1" applyFill="1" applyBorder="1" applyAlignment="1" applyProtection="1">
      <alignment horizontal="center"/>
    </xf>
    <xf numFmtId="0" fontId="17" fillId="6" borderId="11" xfId="3" applyFont="1" applyFill="1" applyBorder="1" applyAlignment="1" applyProtection="1">
      <alignment horizontal="center"/>
    </xf>
    <xf numFmtId="0" fontId="17" fillId="3" borderId="10" xfId="3" applyFont="1" applyFill="1" applyBorder="1" applyAlignment="1" applyProtection="1">
      <alignment horizontal="left" vertical="center"/>
    </xf>
    <xf numFmtId="0" fontId="17" fillId="3" borderId="6" xfId="3" applyFont="1" applyFill="1" applyBorder="1" applyAlignment="1" applyProtection="1">
      <alignment horizontal="left" vertical="center"/>
    </xf>
    <xf numFmtId="0" fontId="17" fillId="3" borderId="11" xfId="3" applyFont="1" applyFill="1" applyBorder="1" applyAlignment="1" applyProtection="1">
      <alignment horizontal="left" vertical="center"/>
    </xf>
    <xf numFmtId="0" fontId="17" fillId="3" borderId="4" xfId="3" applyFont="1" applyFill="1" applyBorder="1" applyAlignment="1" applyProtection="1">
      <alignment horizontal="left" vertical="center" wrapText="1"/>
    </xf>
    <xf numFmtId="0" fontId="17" fillId="3" borderId="5" xfId="3" applyFont="1" applyFill="1" applyBorder="1" applyAlignment="1" applyProtection="1">
      <alignment horizontal="left" vertical="center" wrapText="1"/>
    </xf>
    <xf numFmtId="0" fontId="17" fillId="3" borderId="7" xfId="3" applyFont="1" applyFill="1" applyBorder="1" applyAlignment="1" applyProtection="1">
      <alignment horizontal="left" vertical="center" wrapText="1"/>
    </xf>
    <xf numFmtId="0" fontId="17" fillId="3" borderId="8" xfId="3" applyFont="1" applyFill="1" applyBorder="1" applyAlignment="1" applyProtection="1">
      <alignment horizontal="left" vertical="center" wrapText="1"/>
    </xf>
    <xf numFmtId="0" fontId="17" fillId="3" borderId="2" xfId="3" applyFont="1" applyFill="1" applyBorder="1" applyAlignment="1" applyProtection="1">
      <alignment horizontal="left" vertical="center" wrapText="1"/>
    </xf>
    <xf numFmtId="0" fontId="17" fillId="3" borderId="9" xfId="3" applyFont="1" applyFill="1" applyBorder="1" applyAlignment="1" applyProtection="1">
      <alignment horizontal="left" vertical="center" wrapText="1"/>
    </xf>
    <xf numFmtId="0" fontId="17" fillId="3" borderId="3" xfId="3" applyFont="1" applyFill="1" applyBorder="1" applyAlignment="1" applyProtection="1">
      <alignment horizontal="left"/>
    </xf>
    <xf numFmtId="0" fontId="16" fillId="4" borderId="3" xfId="3" applyFont="1" applyFill="1" applyBorder="1" applyAlignment="1" applyProtection="1">
      <alignment horizontal="left"/>
    </xf>
    <xf numFmtId="0" fontId="16" fillId="3" borderId="3" xfId="3" applyFont="1" applyFill="1" applyBorder="1" applyAlignment="1" applyProtection="1">
      <alignment horizontal="left"/>
    </xf>
    <xf numFmtId="0" fontId="16" fillId="3" borderId="10" xfId="3" applyFont="1" applyFill="1" applyBorder="1" applyAlignment="1" applyProtection="1">
      <alignment horizontal="left"/>
    </xf>
    <xf numFmtId="0" fontId="16" fillId="3" borderId="6" xfId="3" applyFont="1" applyFill="1" applyBorder="1" applyAlignment="1" applyProtection="1">
      <alignment horizontal="left"/>
    </xf>
    <xf numFmtId="0" fontId="16" fillId="3" borderId="11" xfId="3" applyFont="1" applyFill="1" applyBorder="1" applyAlignment="1" applyProtection="1">
      <alignment horizontal="left"/>
    </xf>
    <xf numFmtId="165" fontId="16" fillId="6" borderId="3" xfId="3" applyNumberFormat="1" applyFont="1" applyFill="1" applyBorder="1" applyAlignment="1" applyProtection="1">
      <alignment horizontal="right" shrinkToFit="1"/>
      <protection locked="0"/>
    </xf>
    <xf numFmtId="0" fontId="18" fillId="4" borderId="10" xfId="0" applyFont="1" applyFill="1" applyBorder="1" applyAlignment="1" applyProtection="1">
      <alignment horizontal="left"/>
    </xf>
    <xf numFmtId="0" fontId="18" fillId="4" borderId="6" xfId="0" applyFont="1" applyFill="1" applyBorder="1" applyAlignment="1" applyProtection="1">
      <alignment horizontal="left"/>
    </xf>
    <xf numFmtId="168" fontId="18" fillId="4" borderId="6" xfId="0" applyNumberFormat="1" applyFont="1" applyFill="1" applyBorder="1" applyAlignment="1" applyProtection="1">
      <alignment horizontal="center"/>
    </xf>
    <xf numFmtId="168" fontId="18" fillId="4" borderId="11" xfId="0" applyNumberFormat="1" applyFont="1" applyFill="1" applyBorder="1" applyAlignment="1" applyProtection="1">
      <alignment horizontal="center"/>
    </xf>
    <xf numFmtId="169" fontId="18" fillId="3" borderId="3" xfId="3" applyNumberFormat="1" applyFont="1" applyFill="1" applyBorder="1" applyAlignment="1" applyProtection="1">
      <alignment horizontal="right" shrinkToFit="1"/>
    </xf>
    <xf numFmtId="0" fontId="18" fillId="3" borderId="3" xfId="3" applyFont="1" applyFill="1" applyBorder="1" applyAlignment="1" applyProtection="1">
      <alignment horizontal="left"/>
    </xf>
    <xf numFmtId="0" fontId="16" fillId="4" borderId="0" xfId="3" applyFont="1" applyFill="1" applyBorder="1" applyAlignment="1" applyProtection="1">
      <alignment horizontal="right"/>
    </xf>
    <xf numFmtId="169" fontId="16" fillId="3" borderId="3" xfId="3" applyNumberFormat="1" applyFont="1" applyFill="1" applyBorder="1" applyAlignment="1" applyProtection="1">
      <alignment horizontal="right" shrinkToFit="1"/>
    </xf>
    <xf numFmtId="0" fontId="53" fillId="4" borderId="10" xfId="3" applyFont="1" applyFill="1" applyBorder="1" applyAlignment="1" applyProtection="1">
      <alignment horizontal="center" vertical="center" wrapText="1"/>
    </xf>
    <xf numFmtId="0" fontId="53" fillId="4" borderId="6" xfId="3" applyFont="1" applyFill="1" applyBorder="1" applyAlignment="1" applyProtection="1">
      <alignment horizontal="center" vertical="center" wrapText="1"/>
    </xf>
    <xf numFmtId="0" fontId="53" fillId="4" borderId="11" xfId="3" applyFont="1" applyFill="1" applyBorder="1" applyAlignment="1" applyProtection="1">
      <alignment horizontal="center" vertical="center" wrapText="1"/>
    </xf>
    <xf numFmtId="0" fontId="19" fillId="4" borderId="0" xfId="3" applyFont="1" applyFill="1" applyBorder="1" applyAlignment="1" applyProtection="1">
      <alignment horizontal="left" vertical="center" wrapText="1"/>
    </xf>
    <xf numFmtId="0" fontId="19" fillId="4" borderId="22" xfId="3" applyFont="1" applyFill="1" applyBorder="1" applyAlignment="1" applyProtection="1">
      <alignment horizontal="left" vertical="center" wrapText="1"/>
    </xf>
    <xf numFmtId="0" fontId="11" fillId="2" borderId="0" xfId="0" applyFont="1" applyFill="1" applyBorder="1" applyAlignment="1" applyProtection="1">
      <alignment horizontal="center"/>
    </xf>
    <xf numFmtId="0" fontId="26" fillId="4" borderId="19" xfId="3" applyFont="1" applyFill="1" applyBorder="1" applyAlignment="1" applyProtection="1">
      <alignment horizontal="left" vertical="center" wrapText="1"/>
    </xf>
    <xf numFmtId="0" fontId="16" fillId="4" borderId="0" xfId="3" applyFont="1" applyFill="1" applyBorder="1" applyAlignment="1" applyProtection="1">
      <alignment horizontal="left" vertical="center" wrapText="1"/>
    </xf>
    <xf numFmtId="0" fontId="16" fillId="4" borderId="13" xfId="3" applyFont="1" applyFill="1" applyBorder="1" applyAlignment="1" applyProtection="1">
      <alignment horizontal="left" vertical="center" wrapText="1"/>
    </xf>
    <xf numFmtId="0" fontId="51" fillId="4" borderId="4" xfId="3" applyFont="1" applyFill="1" applyBorder="1" applyAlignment="1" applyProtection="1">
      <alignment horizontal="left" vertical="center"/>
    </xf>
    <xf numFmtId="0" fontId="51" fillId="4" borderId="5" xfId="3" applyFont="1" applyFill="1" applyBorder="1" applyAlignment="1" applyProtection="1">
      <alignment horizontal="left" vertical="center"/>
    </xf>
    <xf numFmtId="0" fontId="51" fillId="4" borderId="7" xfId="3" applyFont="1" applyFill="1" applyBorder="1" applyAlignment="1" applyProtection="1">
      <alignment horizontal="left" vertical="center"/>
    </xf>
    <xf numFmtId="0" fontId="51" fillId="4" borderId="8" xfId="3" applyFont="1" applyFill="1" applyBorder="1" applyAlignment="1" applyProtection="1">
      <alignment horizontal="left" vertical="center"/>
    </xf>
    <xf numFmtId="0" fontId="51" fillId="4" borderId="2" xfId="3" applyFont="1" applyFill="1" applyBorder="1" applyAlignment="1" applyProtection="1">
      <alignment horizontal="left" vertical="center"/>
    </xf>
    <xf numFmtId="0" fontId="51" fillId="4" borderId="9" xfId="3" applyFont="1" applyFill="1" applyBorder="1" applyAlignment="1" applyProtection="1">
      <alignment horizontal="left" vertical="center"/>
    </xf>
    <xf numFmtId="0" fontId="16" fillId="4" borderId="34" xfId="3" applyFont="1" applyFill="1" applyBorder="1" applyAlignment="1" applyProtection="1">
      <alignment horizontal="left" vertical="top"/>
    </xf>
    <xf numFmtId="0" fontId="19" fillId="4" borderId="0" xfId="3" applyFont="1" applyFill="1" applyBorder="1" applyAlignment="1" applyProtection="1">
      <alignment horizontal="right" vertical="top"/>
    </xf>
    <xf numFmtId="169" fontId="52" fillId="4" borderId="4" xfId="3" applyNumberFormat="1" applyFont="1" applyFill="1" applyBorder="1" applyAlignment="1" applyProtection="1">
      <alignment horizontal="center" vertical="center"/>
    </xf>
    <xf numFmtId="169" fontId="52" fillId="4" borderId="5" xfId="3" applyNumberFormat="1" applyFont="1" applyFill="1" applyBorder="1" applyAlignment="1" applyProtection="1">
      <alignment horizontal="center" vertical="center"/>
    </xf>
    <xf numFmtId="169" fontId="52" fillId="4" borderId="7" xfId="3" applyNumberFormat="1" applyFont="1" applyFill="1" applyBorder="1" applyAlignment="1" applyProtection="1">
      <alignment horizontal="center" vertical="center"/>
    </xf>
    <xf numFmtId="169" fontId="52" fillId="4" borderId="8" xfId="3" applyNumberFormat="1" applyFont="1" applyFill="1" applyBorder="1" applyAlignment="1" applyProtection="1">
      <alignment horizontal="center" vertical="center"/>
    </xf>
    <xf numFmtId="169" fontId="52" fillId="4" borderId="2" xfId="3" applyNumberFormat="1" applyFont="1" applyFill="1" applyBorder="1" applyAlignment="1" applyProtection="1">
      <alignment horizontal="center" vertical="center"/>
    </xf>
    <xf numFmtId="169" fontId="52" fillId="4" borderId="9" xfId="3" applyNumberFormat="1" applyFont="1" applyFill="1" applyBorder="1" applyAlignment="1" applyProtection="1">
      <alignment horizontal="center" vertical="center"/>
    </xf>
    <xf numFmtId="169" fontId="53" fillId="4" borderId="10" xfId="3" applyNumberFormat="1" applyFont="1" applyFill="1" applyBorder="1" applyAlignment="1" applyProtection="1">
      <alignment horizontal="center" vertical="center" wrapText="1"/>
    </xf>
    <xf numFmtId="169" fontId="53" fillId="4" borderId="6" xfId="3" applyNumberFormat="1" applyFont="1" applyFill="1" applyBorder="1" applyAlignment="1" applyProtection="1">
      <alignment horizontal="center" vertical="center" wrapText="1"/>
    </xf>
    <xf numFmtId="169" fontId="53" fillId="4" borderId="11" xfId="3" applyNumberFormat="1" applyFont="1" applyFill="1" applyBorder="1" applyAlignment="1" applyProtection="1">
      <alignment horizontal="center" vertical="center" wrapText="1"/>
    </xf>
    <xf numFmtId="14" fontId="50" fillId="4" borderId="0" xfId="3" applyNumberFormat="1" applyFont="1" applyFill="1" applyBorder="1" applyAlignment="1" applyProtection="1">
      <alignment horizontal="center" vertical="center"/>
    </xf>
    <xf numFmtId="0" fontId="4" fillId="0" borderId="3" xfId="0" applyFont="1" applyBorder="1" applyAlignment="1" applyProtection="1">
      <alignment horizontal="center" vertical="center"/>
      <protection locked="0"/>
    </xf>
    <xf numFmtId="167" fontId="4" fillId="3" borderId="10" xfId="0" applyNumberFormat="1" applyFont="1" applyFill="1" applyBorder="1" applyAlignment="1" applyProtection="1">
      <alignment horizontal="left" vertical="center"/>
    </xf>
    <xf numFmtId="167" fontId="4" fillId="3" borderId="11" xfId="0" applyNumberFormat="1" applyFont="1" applyFill="1" applyBorder="1" applyAlignment="1" applyProtection="1">
      <alignment horizontal="left" vertical="center"/>
    </xf>
    <xf numFmtId="0" fontId="11" fillId="0" borderId="3" xfId="0" applyFont="1" applyBorder="1" applyAlignment="1" applyProtection="1">
      <alignment horizontal="left" vertical="center"/>
    </xf>
    <xf numFmtId="0" fontId="4" fillId="0" borderId="0" xfId="0" applyFont="1" applyAlignment="1" applyProtection="1">
      <alignment horizontal="center"/>
    </xf>
    <xf numFmtId="0" fontId="12" fillId="0" borderId="0" xfId="0" applyFont="1" applyAlignment="1" applyProtection="1">
      <alignment horizontal="left" vertical="top" wrapText="1"/>
    </xf>
  </cellXfs>
  <cellStyles count="9">
    <cellStyle name="Hyperlink" xfId="8" builtinId="8"/>
    <cellStyle name="Prozent 2" xfId="2"/>
    <cellStyle name="Standard" xfId="0" builtinId="0"/>
    <cellStyle name="Standard 2" xfId="1"/>
    <cellStyle name="Standard 2 2" xfId="3"/>
    <cellStyle name="Standard 2 3" xfId="4"/>
    <cellStyle name="Standard 2 3 2" xfId="5"/>
    <cellStyle name="Standard 2 4" xfId="6"/>
    <cellStyle name="Standard 3" xfId="7"/>
  </cellStyles>
  <dxfs count="16">
    <dxf>
      <font>
        <color theme="0" tint="-0.14996795556505021"/>
      </font>
    </dxf>
    <dxf>
      <font>
        <color theme="0" tint="-0.14996795556505021"/>
      </font>
    </dxf>
    <dxf>
      <font>
        <color rgb="FFFFFF99"/>
      </font>
    </dxf>
    <dxf>
      <font>
        <color theme="0" tint="-0.14996795556505021"/>
      </font>
    </dxf>
    <dxf>
      <font>
        <color theme="0" tint="-0.14996795556505021"/>
      </font>
    </dxf>
    <dxf>
      <font>
        <b/>
        <i/>
      </font>
      <fill>
        <patternFill>
          <bgColor rgb="FFFF0000"/>
        </patternFill>
      </fill>
    </dxf>
    <dxf>
      <font>
        <color rgb="FF9C0006"/>
      </font>
      <fill>
        <patternFill>
          <bgColor rgb="FFFFC7CE"/>
        </patternFill>
      </fill>
    </dxf>
    <dxf>
      <font>
        <color rgb="FF9C0006"/>
      </font>
      <fill>
        <patternFill>
          <bgColor rgb="FFFFC7CE"/>
        </patternFill>
      </fill>
    </dxf>
    <dxf>
      <font>
        <b/>
        <i val="0"/>
      </font>
    </dxf>
    <dxf>
      <font>
        <b/>
        <i val="0"/>
      </font>
    </dxf>
    <dxf>
      <font>
        <b/>
        <i val="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FFFF99"/>
      <color rgb="FFDCE6F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fmlaLink="$AB$12" lockText="1" noThreeD="1"/>
</file>

<file path=xl/ctrlProps/ctrlProp10.xml><?xml version="1.0" encoding="utf-8"?>
<formControlPr xmlns="http://schemas.microsoft.com/office/spreadsheetml/2009/9/main" objectType="CheckBox" fmlaLink="$M$55" lockText="1" noThreeD="1"/>
</file>

<file path=xl/ctrlProps/ctrlProp11.xml><?xml version="1.0" encoding="utf-8"?>
<formControlPr xmlns="http://schemas.microsoft.com/office/spreadsheetml/2009/9/main" objectType="CheckBox" fmlaLink="$M$56" lockText="1" noThreeD="1"/>
</file>

<file path=xl/ctrlProps/ctrlProp12.xml><?xml version="1.0" encoding="utf-8"?>
<formControlPr xmlns="http://schemas.microsoft.com/office/spreadsheetml/2009/9/main" objectType="CheckBox" fmlaLink="$AB$12" lockText="1" noThreeD="1"/>
</file>

<file path=xl/ctrlProps/ctrlProp13.xml><?xml version="1.0" encoding="utf-8"?>
<formControlPr xmlns="http://schemas.microsoft.com/office/spreadsheetml/2009/9/main" objectType="CheckBox" fmlaLink="$AB$13" lockText="1" noThreeD="1"/>
</file>

<file path=xl/ctrlProps/ctrlProp14.xml><?xml version="1.0" encoding="utf-8"?>
<formControlPr xmlns="http://schemas.microsoft.com/office/spreadsheetml/2009/9/main" objectType="CheckBox" fmlaLink="$AA$63" lockText="1" noThreeD="1"/>
</file>

<file path=xl/ctrlProps/ctrlProp2.xml><?xml version="1.0" encoding="utf-8"?>
<formControlPr xmlns="http://schemas.microsoft.com/office/spreadsheetml/2009/9/main" objectType="CheckBox" fmlaLink="$AB$13" lockText="1" noThreeD="1"/>
</file>

<file path=xl/ctrlProps/ctrlProp3.xml><?xml version="1.0" encoding="utf-8"?>
<formControlPr xmlns="http://schemas.microsoft.com/office/spreadsheetml/2009/9/main" objectType="CheckBox" fmlaLink="$Y$55" lockText="1" noThreeD="1"/>
</file>

<file path=xl/ctrlProps/ctrlProp4.xml><?xml version="1.0" encoding="utf-8"?>
<formControlPr xmlns="http://schemas.microsoft.com/office/spreadsheetml/2009/9/main" objectType="CheckBox" fmlaLink="$Y$54" lockText="1" noThreeD="1"/>
</file>

<file path=xl/ctrlProps/ctrlProp5.xml><?xml version="1.0" encoding="utf-8"?>
<formControlPr xmlns="http://schemas.microsoft.com/office/spreadsheetml/2009/9/main" objectType="CheckBox" fmlaLink="$M$54" lockText="1" noThreeD="1"/>
</file>

<file path=xl/ctrlProps/ctrlProp6.xml><?xml version="1.0" encoding="utf-8"?>
<formControlPr xmlns="http://schemas.microsoft.com/office/spreadsheetml/2009/9/main" objectType="CheckBox" fmlaLink="$Y$57" lockText="1" noThreeD="1"/>
</file>

<file path=xl/ctrlProps/ctrlProp7.xml><?xml version="1.0" encoding="utf-8"?>
<formControlPr xmlns="http://schemas.microsoft.com/office/spreadsheetml/2009/9/main" objectType="CheckBox" fmlaLink="$Y$56" lockText="1" noThreeD="1"/>
</file>

<file path=xl/ctrlProps/ctrlProp8.xml><?xml version="1.0" encoding="utf-8"?>
<formControlPr xmlns="http://schemas.microsoft.com/office/spreadsheetml/2009/9/main" objectType="CheckBox" fmlaLink="$Y$58" lockText="1" noThreeD="1"/>
</file>

<file path=xl/ctrlProps/ctrlProp9.xml><?xml version="1.0" encoding="utf-8"?>
<formControlPr xmlns="http://schemas.microsoft.com/office/spreadsheetml/2009/9/main" objectType="CheckBox" fmlaLink="$M$57"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tiff"/></Relationships>
</file>

<file path=xl/drawings/_rels/vmlDrawing9.vml.rels><?xml version="1.0" encoding="UTF-8" standalone="yes"?>
<Relationships xmlns="http://schemas.openxmlformats.org/package/2006/relationships"><Relationship Id="rId1" Type="http://schemas.openxmlformats.org/officeDocument/2006/relationships/image" Target="../media/image2.tif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220980</xdr:colOff>
          <xdr:row>11</xdr:row>
          <xdr:rowOff>0</xdr:rowOff>
        </xdr:from>
        <xdr:to>
          <xdr:col>28</xdr:col>
          <xdr:colOff>152400</xdr:colOff>
          <xdr:row>12</xdr:row>
          <xdr:rowOff>15240</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220980</xdr:colOff>
          <xdr:row>12</xdr:row>
          <xdr:rowOff>0</xdr:rowOff>
        </xdr:from>
        <xdr:to>
          <xdr:col>28</xdr:col>
          <xdr:colOff>167640</xdr:colOff>
          <xdr:row>13</xdr:row>
          <xdr:rowOff>7620</xdr:rowOff>
        </xdr:to>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54</xdr:row>
          <xdr:rowOff>15240</xdr:rowOff>
        </xdr:from>
        <xdr:to>
          <xdr:col>25</xdr:col>
          <xdr:colOff>30480</xdr:colOff>
          <xdr:row>54</xdr:row>
          <xdr:rowOff>228600</xdr:rowOff>
        </xdr:to>
        <xdr:sp macro="" textlink="">
          <xdr:nvSpPr>
            <xdr:cNvPr id="2055" name="Check Box 7" hidden="1">
              <a:extLst>
                <a:ext uri="{63B3BB69-23CF-44E3-9099-C40C66FF867C}">
                  <a14:compatExt spid="_x0000_s2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53</xdr:row>
          <xdr:rowOff>30480</xdr:rowOff>
        </xdr:from>
        <xdr:to>
          <xdr:col>25</xdr:col>
          <xdr:colOff>30480</xdr:colOff>
          <xdr:row>53</xdr:row>
          <xdr:rowOff>243840</xdr:rowOff>
        </xdr:to>
        <xdr:sp macro="" textlink="">
          <xdr:nvSpPr>
            <xdr:cNvPr id="2056" name="Check Box 8" hidden="1">
              <a:extLst>
                <a:ext uri="{63B3BB69-23CF-44E3-9099-C40C66FF867C}">
                  <a14:compatExt spid="_x0000_s2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53340</xdr:colOff>
          <xdr:row>53</xdr:row>
          <xdr:rowOff>45720</xdr:rowOff>
        </xdr:from>
        <xdr:to>
          <xdr:col>13</xdr:col>
          <xdr:colOff>60960</xdr:colOff>
          <xdr:row>53</xdr:row>
          <xdr:rowOff>259080</xdr:rowOff>
        </xdr:to>
        <xdr:sp macro="" textlink="">
          <xdr:nvSpPr>
            <xdr:cNvPr id="2058" name="Check Box 10" hidden="1">
              <a:extLst>
                <a:ext uri="{63B3BB69-23CF-44E3-9099-C40C66FF867C}">
                  <a14:compatExt spid="_x0000_s2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56</xdr:row>
          <xdr:rowOff>15240</xdr:rowOff>
        </xdr:from>
        <xdr:to>
          <xdr:col>25</xdr:col>
          <xdr:colOff>30480</xdr:colOff>
          <xdr:row>56</xdr:row>
          <xdr:rowOff>228600</xdr:rowOff>
        </xdr:to>
        <xdr:sp macro="" textlink="">
          <xdr:nvSpPr>
            <xdr:cNvPr id="14374" name="Check Box 10278" hidden="1">
              <a:extLst>
                <a:ext uri="{63B3BB69-23CF-44E3-9099-C40C66FF867C}">
                  <a14:compatExt spid="_x0000_s143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55</xdr:row>
          <xdr:rowOff>190500</xdr:rowOff>
        </xdr:from>
        <xdr:to>
          <xdr:col>25</xdr:col>
          <xdr:colOff>30480</xdr:colOff>
          <xdr:row>55</xdr:row>
          <xdr:rowOff>403860</xdr:rowOff>
        </xdr:to>
        <xdr:sp macro="" textlink="">
          <xdr:nvSpPr>
            <xdr:cNvPr id="14375" name="Check Box 10279" hidden="1">
              <a:extLst>
                <a:ext uri="{63B3BB69-23CF-44E3-9099-C40C66FF867C}">
                  <a14:compatExt spid="_x0000_s14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56</xdr:row>
          <xdr:rowOff>251460</xdr:rowOff>
        </xdr:from>
        <xdr:to>
          <xdr:col>25</xdr:col>
          <xdr:colOff>30480</xdr:colOff>
          <xdr:row>57</xdr:row>
          <xdr:rowOff>198120</xdr:rowOff>
        </xdr:to>
        <xdr:sp macro="" textlink="">
          <xdr:nvSpPr>
            <xdr:cNvPr id="14376" name="Check Box 10280" hidden="1">
              <a:extLst>
                <a:ext uri="{63B3BB69-23CF-44E3-9099-C40C66FF867C}">
                  <a14:compatExt spid="_x0000_s143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53340</xdr:colOff>
          <xdr:row>56</xdr:row>
          <xdr:rowOff>22860</xdr:rowOff>
        </xdr:from>
        <xdr:to>
          <xdr:col>13</xdr:col>
          <xdr:colOff>53340</xdr:colOff>
          <xdr:row>56</xdr:row>
          <xdr:rowOff>228600</xdr:rowOff>
        </xdr:to>
        <xdr:sp macro="" textlink="">
          <xdr:nvSpPr>
            <xdr:cNvPr id="14383" name="Check Box 10287" hidden="1">
              <a:extLst>
                <a:ext uri="{63B3BB69-23CF-44E3-9099-C40C66FF867C}">
                  <a14:compatExt spid="_x0000_s14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54</xdr:row>
          <xdr:rowOff>7620</xdr:rowOff>
        </xdr:from>
        <xdr:to>
          <xdr:col>13</xdr:col>
          <xdr:colOff>68580</xdr:colOff>
          <xdr:row>54</xdr:row>
          <xdr:rowOff>205740</xdr:rowOff>
        </xdr:to>
        <xdr:sp macro="" textlink="">
          <xdr:nvSpPr>
            <xdr:cNvPr id="14384" name="Check Box 10288" hidden="1">
              <a:extLst>
                <a:ext uri="{63B3BB69-23CF-44E3-9099-C40C66FF867C}">
                  <a14:compatExt spid="_x0000_s143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55</xdr:row>
          <xdr:rowOff>60960</xdr:rowOff>
        </xdr:from>
        <xdr:to>
          <xdr:col>13</xdr:col>
          <xdr:colOff>53340</xdr:colOff>
          <xdr:row>55</xdr:row>
          <xdr:rowOff>274320</xdr:rowOff>
        </xdr:to>
        <xdr:sp macro="" textlink="">
          <xdr:nvSpPr>
            <xdr:cNvPr id="14387" name="Check Box 10291" hidden="1">
              <a:extLst>
                <a:ext uri="{63B3BB69-23CF-44E3-9099-C40C66FF867C}">
                  <a14:compatExt spid="_x0000_s14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220980</xdr:colOff>
          <xdr:row>11</xdr:row>
          <xdr:rowOff>0</xdr:rowOff>
        </xdr:from>
        <xdr:to>
          <xdr:col>28</xdr:col>
          <xdr:colOff>152400</xdr:colOff>
          <xdr:row>12</xdr:row>
          <xdr:rowOff>15240</xdr:rowOff>
        </xdr:to>
        <xdr:sp macro="" textlink="">
          <xdr:nvSpPr>
            <xdr:cNvPr id="14396" name="Check Box 10300" hidden="1">
              <a:extLst>
                <a:ext uri="{63B3BB69-23CF-44E3-9099-C40C66FF867C}">
                  <a14:compatExt spid="_x0000_s1439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220980</xdr:colOff>
          <xdr:row>12</xdr:row>
          <xdr:rowOff>0</xdr:rowOff>
        </xdr:from>
        <xdr:to>
          <xdr:col>28</xdr:col>
          <xdr:colOff>167640</xdr:colOff>
          <xdr:row>13</xdr:row>
          <xdr:rowOff>7620</xdr:rowOff>
        </xdr:to>
        <xdr:sp macro="" textlink="">
          <xdr:nvSpPr>
            <xdr:cNvPr id="14397" name="Check Box 10301" hidden="1">
              <a:extLst>
                <a:ext uri="{63B3BB69-23CF-44E3-9099-C40C66FF867C}">
                  <a14:compatExt spid="_x0000_s1439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243840</xdr:colOff>
          <xdr:row>62</xdr:row>
          <xdr:rowOff>30480</xdr:rowOff>
        </xdr:from>
        <xdr:to>
          <xdr:col>26</xdr:col>
          <xdr:colOff>205740</xdr:colOff>
          <xdr:row>63</xdr:row>
          <xdr:rowOff>7620</xdr:rowOff>
        </xdr:to>
        <xdr:sp macro="" textlink="">
          <xdr:nvSpPr>
            <xdr:cNvPr id="14402" name="Check Box 10306" hidden="1">
              <a:extLst>
                <a:ext uri="{63B3BB69-23CF-44E3-9099-C40C66FF867C}">
                  <a14:compatExt spid="_x0000_s14402"/>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eue%20Struktur/3.%20F&#246;rderung/3.2.%20F&#246;rderung%20aus%20Mitteln%20d.%20Bay.%20Staatsreg/3.2.1.%20KSV/NEU%20ab%202018/Formulare%20zum%20Testen/BDKJ/Kopie%20von%20AEJ-Antrag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eue%20Struktur/3.%20F&#246;rderung/3.2.%20F&#246;rderung%20aus%20Mitteln%20d.%20Bay.%20Staatsreg/3.2.1.%20KSV/NEU%20ab%202018/Formulare%20zum%20Testen/BDKJ/Claudia/20150713_AEJ-Antra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emenschlüssel"/>
      <sheetName val="so gehts"/>
      <sheetName val="TN-Liste_AEJ"/>
      <sheetName val="Verwendungsnachweis AEJ"/>
      <sheetName val="Auszahlungsbescheid"/>
      <sheetName val="Kopie für Diözesanstelle"/>
      <sheetName val="Kopie"/>
    </sheetNames>
    <sheetDataSet>
      <sheetData sheetId="0">
        <row r="7">
          <cell r="B7" t="str">
            <v>Natur- und umweltbezogene Schwerpunkte</v>
          </cell>
        </row>
        <row r="8">
          <cell r="B8" t="str">
            <v>Handwerklich-technische Schwerpunkte</v>
          </cell>
        </row>
        <row r="9">
          <cell r="B9" t="str">
            <v>Rettungs- und Hilfstechniken</v>
          </cell>
        </row>
        <row r="10">
          <cell r="B10" t="str">
            <v>(Gesellschafts-)polit., histor., arbeitsweltbez., interkult., weltansch., relig. Schwerpunkte</v>
          </cell>
        </row>
        <row r="11">
          <cell r="B11" t="str">
            <v>Medien (-pädagogische) Schwerpunkte</v>
          </cell>
        </row>
        <row r="12">
          <cell r="B12" t="str">
            <v xml:space="preserve">Hauswirtschaftliche Schwerpunkte </v>
          </cell>
        </row>
        <row r="13">
          <cell r="B13" t="str">
            <v>Jugendkulturelle und künstlerisch kreative Schwerpunkte</v>
          </cell>
        </row>
        <row r="14">
          <cell r="B14" t="str">
            <v>Spielbezogene Schwerpunkte</v>
          </cell>
        </row>
        <row r="15">
          <cell r="B15" t="str">
            <v>Sportbezogene Schwerpunkte</v>
          </cell>
        </row>
        <row r="16">
          <cell r="B16" t="str">
            <v>Schwerpunkte im Bereich der Traditions- und Brauchtumspflege</v>
          </cell>
        </row>
        <row r="17">
          <cell r="B17" t="str">
            <v>Schwerpunkte im Bereich der Didaktik und Methodik</v>
          </cell>
        </row>
        <row r="18">
          <cell r="B18" t="str">
            <v>Geschlechtsdifferenzierte Schwerpunkte</v>
          </cell>
        </row>
        <row r="19">
          <cell r="B19" t="str">
            <v>Auseinandersetzung mit dem Thema Gewalt und Gewaltprävention</v>
          </cell>
        </row>
        <row r="20">
          <cell r="B20" t="str">
            <v>Schulbegleitende Angebotsschwerpunkte</v>
          </cell>
        </row>
        <row r="21">
          <cell r="B21" t="str">
            <v>Beratungen</v>
          </cell>
        </row>
        <row r="22">
          <cell r="B22" t="str">
            <v>Sonstige</v>
          </cell>
        </row>
        <row r="23">
          <cell r="B23" t="str">
            <v>Kein festgelegter Schwerpunkt</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emenschlüssel"/>
      <sheetName val="so gehts"/>
      <sheetName val="TN-Liste_AEJ"/>
      <sheetName val="Verwendungsnachweis AEJ"/>
      <sheetName val="Auszahlungsbescheid"/>
      <sheetName val="Auszahlungsbescheid Kopie"/>
    </sheetNames>
    <sheetDataSet>
      <sheetData sheetId="0" refreshError="1">
        <row r="7">
          <cell r="B7" t="str">
            <v>Natur- und umweltbezogene Schwerpunkte</v>
          </cell>
        </row>
        <row r="8">
          <cell r="B8" t="str">
            <v>Handwerklich-technische Schwerpunkte</v>
          </cell>
        </row>
        <row r="9">
          <cell r="B9" t="str">
            <v>Rettungs- und Hilfstechniken</v>
          </cell>
        </row>
        <row r="10">
          <cell r="B10" t="str">
            <v>(Gesellschafts-)polit., histor., arbeitsweltbez., interkult., weltansch., relig. Schwerpunkte</v>
          </cell>
        </row>
        <row r="11">
          <cell r="B11" t="str">
            <v>Medien (-pädagogische) Schwerpunkte</v>
          </cell>
        </row>
        <row r="12">
          <cell r="B12" t="str">
            <v xml:space="preserve">Hauswirtschaftliche Schwerpunkte </v>
          </cell>
        </row>
        <row r="13">
          <cell r="B13" t="str">
            <v>Jugendkulturelle und künstlerisch kreative Schwerpunkte</v>
          </cell>
        </row>
        <row r="14">
          <cell r="B14" t="str">
            <v>Spielbezogene Schwerpunkte</v>
          </cell>
        </row>
        <row r="15">
          <cell r="B15" t="str">
            <v>Sportbezogene Schwerpunkte</v>
          </cell>
        </row>
        <row r="16">
          <cell r="B16" t="str">
            <v>Schwerpunkte im Bereich der Traditions- und Brauchtumspflege</v>
          </cell>
        </row>
        <row r="17">
          <cell r="B17" t="str">
            <v>Schwerpunkte im Bereich der Didaktik und Methodik</v>
          </cell>
        </row>
        <row r="18">
          <cell r="B18" t="str">
            <v>Geschlechtsdifferenzierte Schwerpunkte</v>
          </cell>
        </row>
        <row r="19">
          <cell r="B19" t="str">
            <v>Auseinandersetzung mit dem Thema Gewalt und Gewaltprävention</v>
          </cell>
        </row>
        <row r="20">
          <cell r="B20" t="str">
            <v>Schulbegleitende Angebotsschwerpunkte</v>
          </cell>
        </row>
        <row r="21">
          <cell r="B21" t="str">
            <v>Beratungen</v>
          </cell>
        </row>
        <row r="22">
          <cell r="B22" t="str">
            <v>Sonstige</v>
          </cell>
        </row>
        <row r="23">
          <cell r="B23" t="str">
            <v>Kein festgelegter Schwerpunkt</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3" Type="http://schemas.openxmlformats.org/officeDocument/2006/relationships/printerSettings" Target="../printerSettings/printerSettings3.bin"/><Relationship Id="rId21" Type="http://schemas.openxmlformats.org/officeDocument/2006/relationships/comments" Target="../comments2.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 Type="http://schemas.openxmlformats.org/officeDocument/2006/relationships/hyperlink" Target="https://www.bezirksjugendring-mittelfranken.de/de/footer-navigation/datenschutz.html" TargetMode="External"/><Relationship Id="rId16" Type="http://schemas.openxmlformats.org/officeDocument/2006/relationships/ctrlProp" Target="../ctrlProps/ctrlProp10.xml"/><Relationship Id="rId20" Type="http://schemas.openxmlformats.org/officeDocument/2006/relationships/ctrlProp" Target="../ctrlProps/ctrlProp14.xml"/><Relationship Id="rId1" Type="http://schemas.openxmlformats.org/officeDocument/2006/relationships/hyperlink" Target="https://www.bezirksjugendring-mittelfranken.de/de/footer-navigation/datenschutz.html" TargetMode="External"/><Relationship Id="rId6" Type="http://schemas.openxmlformats.org/officeDocument/2006/relationships/vmlDrawing" Target="../drawings/vmlDrawing5.vml"/><Relationship Id="rId11" Type="http://schemas.openxmlformats.org/officeDocument/2006/relationships/ctrlProp" Target="../ctrlProps/ctrlProp5.xml"/><Relationship Id="rId5" Type="http://schemas.openxmlformats.org/officeDocument/2006/relationships/vmlDrawing" Target="../drawings/vmlDrawing4.vml"/><Relationship Id="rId15" Type="http://schemas.openxmlformats.org/officeDocument/2006/relationships/ctrlProp" Target="../ctrlProps/ctrlProp9.xml"/><Relationship Id="rId10" Type="http://schemas.openxmlformats.org/officeDocument/2006/relationships/ctrlProp" Target="../ctrlProps/ctrlProp4.xml"/><Relationship Id="rId19" Type="http://schemas.openxmlformats.org/officeDocument/2006/relationships/ctrlProp" Target="../ctrlProps/ctrlProp13.xml"/><Relationship Id="rId4" Type="http://schemas.openxmlformats.org/officeDocument/2006/relationships/drawing" Target="../drawings/drawing1.xml"/><Relationship Id="rId9" Type="http://schemas.openxmlformats.org/officeDocument/2006/relationships/ctrlProp" Target="../ctrlProps/ctrlProp3.xml"/><Relationship Id="rId14"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Z22"/>
  <sheetViews>
    <sheetView showGridLines="0" tabSelected="1" zoomScaleNormal="100" workbookViewId="0">
      <selection activeCell="H2" sqref="H2"/>
    </sheetView>
  </sheetViews>
  <sheetFormatPr baseColWidth="10" defaultRowHeight="14.4" x14ac:dyDescent="0.3"/>
  <cols>
    <col min="1" max="2" width="4.6640625" style="221" customWidth="1"/>
    <col min="3" max="3" width="3.88671875" style="221" customWidth="1"/>
    <col min="4" max="4" width="5.44140625" style="221" customWidth="1"/>
    <col min="5" max="5" width="4.88671875" style="221" customWidth="1"/>
    <col min="6" max="6" width="4" style="221" customWidth="1"/>
    <col min="7" max="7" width="4.33203125" style="221" customWidth="1"/>
    <col min="8" max="8" width="5.33203125" style="221" customWidth="1"/>
    <col min="9" max="9" width="4.5546875" style="221" customWidth="1"/>
    <col min="10" max="10" width="4" style="221" customWidth="1"/>
    <col min="11" max="11" width="4.6640625" style="221" customWidth="1"/>
    <col min="12" max="12" width="4.33203125" style="221" customWidth="1"/>
    <col min="13" max="13" width="4.44140625" style="221" customWidth="1"/>
    <col min="14" max="14" width="4.88671875" style="221" customWidth="1"/>
    <col min="15" max="15" width="4.5546875" style="221" customWidth="1"/>
    <col min="16" max="17" width="5.109375" style="221" customWidth="1"/>
    <col min="18" max="18" width="5.5546875" style="221" customWidth="1"/>
    <col min="19" max="19" width="4.6640625" style="221" customWidth="1"/>
    <col min="20" max="21" width="5.33203125" style="221" customWidth="1"/>
    <col min="22" max="22" width="6.33203125" style="221" customWidth="1"/>
    <col min="23" max="23" width="5.5546875" style="221" customWidth="1"/>
    <col min="24" max="24" width="5.109375" style="221" customWidth="1"/>
    <col min="25" max="25" width="6.44140625" style="221" customWidth="1"/>
    <col min="26" max="26" width="6.88671875" style="221" customWidth="1"/>
    <col min="27" max="16384" width="11.5546875" style="221"/>
  </cols>
  <sheetData>
    <row r="1" spans="1:26" s="195" customFormat="1" ht="21" x14ac:dyDescent="0.4">
      <c r="A1" s="293" t="s">
        <v>186</v>
      </c>
      <c r="B1" s="293"/>
      <c r="C1" s="293"/>
      <c r="D1" s="293"/>
      <c r="E1" s="293"/>
      <c r="F1" s="293"/>
      <c r="G1" s="293"/>
      <c r="H1" s="293"/>
      <c r="I1" s="293"/>
      <c r="J1" s="293"/>
      <c r="K1" s="293"/>
      <c r="L1" s="293"/>
      <c r="M1" s="293"/>
      <c r="N1" s="293"/>
      <c r="O1" s="293"/>
      <c r="P1" s="293"/>
      <c r="Q1" s="293"/>
      <c r="R1" s="293"/>
      <c r="S1" s="293"/>
      <c r="T1" s="293"/>
      <c r="U1" s="293"/>
      <c r="V1" s="293"/>
      <c r="W1" s="293"/>
      <c r="X1" s="194"/>
      <c r="Y1" s="194"/>
      <c r="Z1" s="194"/>
    </row>
    <row r="3" spans="1:26" s="197" customFormat="1" ht="42.75" customHeight="1" x14ac:dyDescent="0.3">
      <c r="A3" s="295" t="s">
        <v>277</v>
      </c>
      <c r="B3" s="295"/>
      <c r="C3" s="295"/>
      <c r="D3" s="295"/>
      <c r="E3" s="295"/>
      <c r="F3" s="295"/>
      <c r="G3" s="295"/>
      <c r="H3" s="295"/>
      <c r="I3" s="295"/>
      <c r="J3" s="295"/>
      <c r="K3" s="295"/>
      <c r="L3" s="295"/>
      <c r="M3" s="295"/>
      <c r="N3" s="295"/>
      <c r="O3" s="295"/>
      <c r="P3" s="295"/>
      <c r="Q3" s="295"/>
      <c r="R3" s="295"/>
      <c r="S3" s="295"/>
      <c r="T3" s="295"/>
      <c r="U3" s="295"/>
      <c r="V3" s="295"/>
      <c r="W3" s="295"/>
      <c r="X3" s="196"/>
      <c r="Y3" s="196"/>
      <c r="Z3" s="196"/>
    </row>
    <row r="4" spans="1:26" s="197" customFormat="1" x14ac:dyDescent="0.3">
      <c r="A4" s="198"/>
      <c r="B4" s="198"/>
      <c r="C4" s="198"/>
      <c r="D4" s="198"/>
      <c r="E4" s="198"/>
      <c r="F4" s="198"/>
      <c r="G4" s="198"/>
      <c r="H4" s="198"/>
      <c r="I4" s="198"/>
      <c r="J4" s="198"/>
      <c r="K4" s="198"/>
      <c r="L4" s="198"/>
      <c r="M4" s="198"/>
      <c r="N4" s="198"/>
      <c r="O4" s="198"/>
      <c r="P4" s="198"/>
      <c r="Q4" s="198"/>
      <c r="R4" s="198"/>
      <c r="S4" s="198"/>
      <c r="T4" s="198"/>
      <c r="U4" s="198"/>
      <c r="V4" s="198"/>
      <c r="W4" s="198"/>
      <c r="X4" s="198"/>
      <c r="Y4" s="198"/>
      <c r="Z4" s="199"/>
    </row>
    <row r="5" spans="1:26" s="197" customFormat="1" ht="18" x14ac:dyDescent="0.3">
      <c r="A5" s="296" t="s">
        <v>222</v>
      </c>
      <c r="B5" s="296"/>
      <c r="C5" s="296"/>
      <c r="D5" s="296"/>
      <c r="E5" s="296"/>
      <c r="F5" s="296"/>
      <c r="G5" s="296"/>
      <c r="H5" s="296"/>
      <c r="I5" s="296"/>
      <c r="J5" s="296"/>
      <c r="K5" s="296"/>
      <c r="L5" s="296"/>
      <c r="M5" s="296"/>
      <c r="N5" s="296"/>
      <c r="O5" s="296"/>
      <c r="P5" s="296"/>
      <c r="Q5" s="296"/>
      <c r="R5" s="296"/>
      <c r="S5" s="296"/>
      <c r="T5" s="296"/>
      <c r="U5" s="296"/>
      <c r="V5" s="296"/>
      <c r="W5" s="296"/>
      <c r="X5" s="200"/>
      <c r="Y5" s="200"/>
      <c r="Z5" s="200"/>
    </row>
    <row r="6" spans="1:26" s="197" customFormat="1" ht="18" x14ac:dyDescent="0.3">
      <c r="A6" s="201"/>
      <c r="B6" s="201"/>
      <c r="C6" s="201"/>
      <c r="D6" s="201"/>
      <c r="E6" s="201"/>
      <c r="F6" s="201"/>
      <c r="G6" s="201"/>
      <c r="H6" s="201"/>
      <c r="I6" s="201"/>
      <c r="J6" s="201"/>
      <c r="K6" s="201"/>
      <c r="L6" s="201"/>
      <c r="M6" s="201"/>
      <c r="N6" s="201"/>
      <c r="O6" s="201"/>
      <c r="P6" s="201"/>
      <c r="Q6" s="201"/>
      <c r="R6" s="201"/>
      <c r="S6" s="201"/>
      <c r="T6" s="201"/>
      <c r="U6" s="201"/>
      <c r="V6" s="201"/>
      <c r="W6" s="201"/>
      <c r="X6" s="200"/>
      <c r="Y6" s="200"/>
      <c r="Z6" s="200"/>
    </row>
    <row r="7" spans="1:26" s="203" customFormat="1" ht="60" customHeight="1" x14ac:dyDescent="0.3">
      <c r="A7" s="202" t="s">
        <v>119</v>
      </c>
      <c r="B7" s="292" t="s">
        <v>296</v>
      </c>
      <c r="C7" s="292"/>
      <c r="D7" s="292"/>
      <c r="E7" s="292"/>
      <c r="F7" s="292"/>
      <c r="G7" s="292"/>
      <c r="H7" s="292"/>
      <c r="I7" s="292"/>
      <c r="J7" s="292"/>
      <c r="K7" s="292"/>
      <c r="L7" s="292"/>
      <c r="M7" s="292"/>
      <c r="N7" s="292"/>
      <c r="O7" s="292"/>
      <c r="P7" s="292"/>
      <c r="Q7" s="292"/>
      <c r="R7" s="292"/>
      <c r="S7" s="292"/>
      <c r="T7" s="292"/>
      <c r="U7" s="292"/>
      <c r="V7" s="292"/>
      <c r="W7" s="292"/>
      <c r="X7" s="202"/>
      <c r="Y7" s="202"/>
      <c r="Z7" s="202"/>
    </row>
    <row r="8" spans="1:26" s="203" customFormat="1" ht="60" customHeight="1" x14ac:dyDescent="0.3">
      <c r="A8" s="204" t="s">
        <v>120</v>
      </c>
      <c r="B8" s="292" t="s">
        <v>303</v>
      </c>
      <c r="C8" s="292"/>
      <c r="D8" s="292"/>
      <c r="E8" s="292"/>
      <c r="F8" s="292"/>
      <c r="G8" s="292"/>
      <c r="H8" s="292"/>
      <c r="I8" s="292"/>
      <c r="J8" s="292"/>
      <c r="K8" s="292"/>
      <c r="L8" s="292"/>
      <c r="M8" s="292"/>
      <c r="N8" s="292"/>
      <c r="O8" s="292"/>
      <c r="P8" s="292"/>
      <c r="Q8" s="292"/>
      <c r="R8" s="292"/>
      <c r="S8" s="292"/>
      <c r="T8" s="292"/>
      <c r="U8" s="292"/>
      <c r="V8" s="292"/>
      <c r="W8" s="292"/>
      <c r="X8" s="202"/>
      <c r="Y8" s="202"/>
      <c r="Z8" s="202"/>
    </row>
    <row r="9" spans="1:26" s="203" customFormat="1" ht="109.2" customHeight="1" x14ac:dyDescent="0.3">
      <c r="A9" s="204" t="s">
        <v>121</v>
      </c>
      <c r="B9" s="292" t="s">
        <v>307</v>
      </c>
      <c r="C9" s="292"/>
      <c r="D9" s="292"/>
      <c r="E9" s="292"/>
      <c r="F9" s="292"/>
      <c r="G9" s="292"/>
      <c r="H9" s="292"/>
      <c r="I9" s="292"/>
      <c r="J9" s="292"/>
      <c r="K9" s="292"/>
      <c r="L9" s="292"/>
      <c r="M9" s="292"/>
      <c r="N9" s="292"/>
      <c r="O9" s="292"/>
      <c r="P9" s="292"/>
      <c r="Q9" s="292"/>
      <c r="R9" s="292"/>
      <c r="S9" s="292"/>
      <c r="T9" s="292"/>
      <c r="U9" s="292"/>
      <c r="V9" s="292"/>
      <c r="W9" s="292"/>
      <c r="X9" s="204"/>
      <c r="Y9" s="202"/>
      <c r="Z9" s="202"/>
    </row>
    <row r="10" spans="1:26" s="197" customFormat="1" ht="15.6" x14ac:dyDescent="0.3">
      <c r="A10" s="205"/>
      <c r="B10" s="205"/>
      <c r="C10" s="205"/>
      <c r="D10" s="205"/>
      <c r="E10" s="205"/>
      <c r="F10" s="205"/>
      <c r="G10" s="205"/>
      <c r="H10" s="205"/>
      <c r="I10" s="205"/>
      <c r="J10" s="205"/>
      <c r="K10" s="205"/>
      <c r="L10" s="205"/>
      <c r="M10" s="205"/>
      <c r="N10" s="205"/>
      <c r="O10" s="205"/>
      <c r="P10" s="205"/>
      <c r="Q10" s="205"/>
      <c r="R10" s="205"/>
      <c r="S10" s="205"/>
      <c r="T10" s="205"/>
      <c r="U10" s="205"/>
      <c r="V10" s="205"/>
      <c r="W10" s="205"/>
      <c r="X10" s="204"/>
      <c r="Y10" s="204"/>
      <c r="Z10" s="204"/>
    </row>
    <row r="11" spans="1:26" s="197" customFormat="1" x14ac:dyDescent="0.3">
      <c r="A11" s="206"/>
      <c r="B11" s="206"/>
      <c r="C11" s="206"/>
      <c r="D11" s="206"/>
      <c r="E11" s="206"/>
      <c r="F11" s="206"/>
      <c r="G11" s="206"/>
      <c r="H11" s="206"/>
      <c r="I11" s="206"/>
      <c r="J11" s="206"/>
      <c r="K11" s="206"/>
      <c r="L11" s="206"/>
      <c r="M11" s="206"/>
      <c r="N11" s="206"/>
      <c r="O11" s="206"/>
      <c r="P11" s="206"/>
      <c r="Q11" s="206"/>
      <c r="R11" s="206"/>
      <c r="S11" s="206"/>
      <c r="T11" s="206"/>
      <c r="U11" s="206"/>
      <c r="V11" s="206"/>
      <c r="W11" s="206"/>
      <c r="X11" s="206"/>
      <c r="Y11" s="206"/>
      <c r="Z11" s="199"/>
    </row>
    <row r="12" spans="1:26" s="197" customFormat="1" ht="40.799999999999997" customHeight="1" x14ac:dyDescent="0.3">
      <c r="A12" s="295" t="s">
        <v>240</v>
      </c>
      <c r="B12" s="295"/>
      <c r="C12" s="295"/>
      <c r="D12" s="295"/>
      <c r="E12" s="295"/>
      <c r="F12" s="295"/>
      <c r="G12" s="295"/>
      <c r="H12" s="295"/>
      <c r="I12" s="295"/>
      <c r="J12" s="295"/>
      <c r="K12" s="295"/>
      <c r="L12" s="295"/>
      <c r="M12" s="295"/>
      <c r="N12" s="295"/>
      <c r="O12" s="295"/>
      <c r="P12" s="295"/>
      <c r="Q12" s="295"/>
      <c r="R12" s="295"/>
      <c r="S12" s="295"/>
      <c r="T12" s="295"/>
      <c r="U12" s="295"/>
      <c r="V12" s="295"/>
      <c r="W12" s="295"/>
      <c r="X12" s="207"/>
      <c r="Y12" s="207"/>
      <c r="Z12" s="207"/>
    </row>
    <row r="13" spans="1:26" s="197" customFormat="1" ht="25.2" customHeight="1" x14ac:dyDescent="0.3">
      <c r="A13" s="208"/>
      <c r="B13" s="209"/>
      <c r="C13" s="209"/>
      <c r="D13" s="209"/>
      <c r="E13" s="209"/>
      <c r="F13" s="208"/>
      <c r="G13" s="297" t="s">
        <v>233</v>
      </c>
      <c r="H13" s="297"/>
      <c r="I13" s="297"/>
      <c r="J13" s="297"/>
      <c r="K13" s="297"/>
      <c r="L13" s="297"/>
      <c r="M13" s="297"/>
      <c r="N13" s="297"/>
      <c r="O13" s="297"/>
      <c r="P13" s="297"/>
      <c r="Q13" s="297"/>
      <c r="R13" s="297"/>
      <c r="S13" s="209"/>
      <c r="T13" s="209"/>
      <c r="U13" s="209"/>
      <c r="V13" s="209"/>
      <c r="W13" s="209"/>
      <c r="X13" s="200"/>
      <c r="Y13" s="200"/>
      <c r="Z13" s="200"/>
    </row>
    <row r="14" spans="1:26" s="211" customFormat="1" ht="36.6" customHeight="1" x14ac:dyDescent="0.3">
      <c r="A14" s="299" t="s">
        <v>295</v>
      </c>
      <c r="B14" s="299"/>
      <c r="C14" s="299"/>
      <c r="D14" s="299"/>
      <c r="E14" s="299"/>
      <c r="F14" s="299"/>
      <c r="G14" s="299"/>
      <c r="H14" s="299"/>
      <c r="I14" s="299"/>
      <c r="J14" s="299"/>
      <c r="K14" s="299"/>
      <c r="L14" s="299"/>
      <c r="M14" s="299"/>
      <c r="N14" s="299"/>
      <c r="O14" s="299"/>
      <c r="P14" s="299"/>
      <c r="Q14" s="299"/>
      <c r="R14" s="299"/>
      <c r="S14" s="299"/>
      <c r="T14" s="299"/>
      <c r="U14" s="299"/>
      <c r="V14" s="299"/>
      <c r="W14" s="299"/>
      <c r="X14" s="210"/>
      <c r="Y14" s="210"/>
      <c r="Z14" s="210"/>
    </row>
    <row r="15" spans="1:26" s="197" customFormat="1" ht="36.6" customHeight="1" x14ac:dyDescent="0.3">
      <c r="A15" s="298" t="s">
        <v>187</v>
      </c>
      <c r="B15" s="298"/>
      <c r="C15" s="298"/>
      <c r="D15" s="298"/>
      <c r="E15" s="298"/>
      <c r="F15" s="298"/>
      <c r="G15" s="298"/>
      <c r="H15" s="298"/>
      <c r="I15" s="298"/>
      <c r="J15" s="298"/>
      <c r="K15" s="298"/>
      <c r="L15" s="298"/>
      <c r="M15" s="298"/>
      <c r="N15" s="298"/>
      <c r="O15" s="298"/>
      <c r="P15" s="298"/>
      <c r="Q15" s="298"/>
      <c r="R15" s="298"/>
      <c r="S15" s="298"/>
      <c r="T15" s="298"/>
      <c r="U15" s="298"/>
      <c r="V15" s="298"/>
      <c r="W15" s="298"/>
      <c r="X15" s="212"/>
      <c r="Y15" s="212"/>
      <c r="Z15" s="212"/>
    </row>
    <row r="16" spans="1:26" s="197" customFormat="1" ht="23.4" customHeight="1" x14ac:dyDescent="0.3">
      <c r="A16" s="213"/>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row>
    <row r="18" spans="1:26" s="215" customFormat="1" ht="30.6" customHeight="1" x14ac:dyDescent="0.3">
      <c r="A18" s="294" t="s">
        <v>241</v>
      </c>
      <c r="B18" s="294"/>
      <c r="C18" s="294"/>
      <c r="D18" s="294"/>
      <c r="E18" s="294"/>
      <c r="F18" s="294"/>
      <c r="G18" s="294"/>
      <c r="H18" s="294"/>
      <c r="I18" s="294"/>
      <c r="J18" s="294"/>
      <c r="K18" s="294"/>
      <c r="L18" s="294"/>
      <c r="M18" s="294"/>
      <c r="N18" s="294"/>
      <c r="O18" s="294"/>
      <c r="P18" s="294"/>
      <c r="Q18" s="294"/>
      <c r="R18" s="294"/>
      <c r="S18" s="294"/>
      <c r="T18" s="294"/>
      <c r="U18" s="294"/>
      <c r="V18" s="294"/>
      <c r="W18" s="294"/>
      <c r="X18" s="214"/>
      <c r="Y18" s="214"/>
      <c r="Z18" s="214"/>
    </row>
    <row r="19" spans="1:26" s="208" customFormat="1" ht="157.80000000000001" customHeight="1" x14ac:dyDescent="0.3">
      <c r="A19" s="290" t="s">
        <v>294</v>
      </c>
      <c r="B19" s="291"/>
      <c r="C19" s="291"/>
      <c r="D19" s="291"/>
      <c r="E19" s="291"/>
      <c r="F19" s="291"/>
      <c r="G19" s="291"/>
      <c r="H19" s="291"/>
      <c r="I19" s="291"/>
      <c r="J19" s="291"/>
      <c r="K19" s="291"/>
      <c r="L19" s="291"/>
      <c r="M19" s="291"/>
      <c r="N19" s="291"/>
      <c r="O19" s="291"/>
      <c r="P19" s="291"/>
      <c r="Q19" s="291"/>
      <c r="R19" s="291"/>
      <c r="S19" s="291"/>
      <c r="T19" s="291"/>
      <c r="U19" s="291"/>
      <c r="V19" s="291"/>
      <c r="W19" s="291"/>
      <c r="X19" s="216"/>
      <c r="Y19" s="216"/>
      <c r="Z19" s="216"/>
    </row>
    <row r="20" spans="1:26" s="208" customFormat="1" ht="37.200000000000003" customHeight="1" x14ac:dyDescent="0.3">
      <c r="A20" s="217"/>
      <c r="B20" s="218"/>
      <c r="C20" s="218"/>
      <c r="D20" s="218"/>
      <c r="E20" s="218"/>
      <c r="F20" s="218"/>
      <c r="G20" s="218"/>
      <c r="H20" s="218"/>
      <c r="I20" s="218"/>
      <c r="J20" s="218"/>
      <c r="K20" s="218"/>
      <c r="L20" s="218"/>
      <c r="M20" s="218"/>
      <c r="N20" s="218"/>
      <c r="O20" s="218"/>
      <c r="P20" s="218"/>
      <c r="Q20" s="218"/>
      <c r="R20" s="218"/>
      <c r="S20" s="218"/>
      <c r="T20" s="218"/>
      <c r="U20" s="218"/>
      <c r="V20" s="218"/>
      <c r="W20" s="218"/>
      <c r="X20" s="216"/>
      <c r="Y20" s="216"/>
      <c r="Z20" s="216"/>
    </row>
    <row r="21" spans="1:26" s="219" customFormat="1" ht="82.2" customHeight="1" x14ac:dyDescent="0.3">
      <c r="A21" s="289" t="s">
        <v>223</v>
      </c>
      <c r="B21" s="289"/>
      <c r="C21" s="289"/>
      <c r="D21" s="289"/>
      <c r="E21" s="289"/>
      <c r="F21" s="289"/>
      <c r="G21" s="289"/>
      <c r="H21" s="289"/>
      <c r="I21" s="289"/>
      <c r="J21" s="289"/>
      <c r="K21" s="289"/>
      <c r="L21" s="289"/>
      <c r="M21" s="289"/>
      <c r="N21" s="289"/>
      <c r="O21" s="289"/>
      <c r="P21" s="289"/>
      <c r="Q21" s="289"/>
      <c r="R21" s="289"/>
      <c r="S21" s="289"/>
      <c r="T21" s="289"/>
      <c r="U21" s="289"/>
      <c r="V21" s="289"/>
      <c r="W21" s="289"/>
      <c r="X21" s="210"/>
      <c r="Y21" s="210"/>
      <c r="Z21" s="210"/>
    </row>
    <row r="22" spans="1:26" ht="14.4" customHeight="1" x14ac:dyDescent="0.3">
      <c r="A22" s="220"/>
      <c r="B22" s="220"/>
      <c r="C22" s="220"/>
      <c r="D22" s="220"/>
      <c r="E22" s="220"/>
      <c r="F22" s="220"/>
      <c r="G22" s="220"/>
      <c r="H22" s="220"/>
      <c r="I22" s="220"/>
      <c r="J22" s="220"/>
      <c r="K22" s="220"/>
      <c r="L22" s="220"/>
      <c r="M22" s="220"/>
      <c r="N22" s="220"/>
      <c r="O22" s="220"/>
      <c r="P22" s="220"/>
      <c r="Q22" s="220"/>
      <c r="R22" s="220"/>
      <c r="S22" s="220"/>
      <c r="T22" s="220"/>
      <c r="U22" s="220"/>
      <c r="V22" s="220"/>
      <c r="W22" s="220"/>
      <c r="X22" s="220"/>
      <c r="Y22" s="220"/>
      <c r="Z22" s="220"/>
    </row>
  </sheetData>
  <sheetProtection password="CC9A" sheet="1" objects="1" scenarios="1" selectLockedCells="1" selectUnlockedCells="1"/>
  <mergeCells count="13">
    <mergeCell ref="A1:W1"/>
    <mergeCell ref="A18:W18"/>
    <mergeCell ref="A3:W3"/>
    <mergeCell ref="A12:W12"/>
    <mergeCell ref="A5:W5"/>
    <mergeCell ref="G13:R13"/>
    <mergeCell ref="A15:W15"/>
    <mergeCell ref="A14:W14"/>
    <mergeCell ref="A21:W21"/>
    <mergeCell ref="A19:W19"/>
    <mergeCell ref="B7:W7"/>
    <mergeCell ref="B8:W8"/>
    <mergeCell ref="B9:W9"/>
  </mergeCells>
  <pageMargins left="0.59055118110236227" right="0.39370078740157483" top="0.78740157480314965" bottom="0.39370078740157483" header="0.39370078740157483" footer="0.19685039370078741"/>
  <pageSetup paperSize="9" scale="83" orientation="portrait" r:id="rId1"/>
  <headerFooter>
    <oddHeader>&amp;R&amp;G</oddHeader>
    <oddFooter>&amp;C&amp;"Roboto,Standard"&amp;10Bezirksjugendring Mittelfranken, Gleißbühlstraße 7, 90402 Nürnberg</oddFooter>
  </headerFooter>
  <colBreaks count="1" manualBreakCount="1">
    <brk id="23" min="2" max="21" man="1"/>
  </colBreaks>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rgb="FFFFFF99"/>
  </sheetPr>
  <dimension ref="A1:AM155"/>
  <sheetViews>
    <sheetView showGridLines="0" zoomScale="90" zoomScaleNormal="90" workbookViewId="0">
      <selection activeCell="M3" sqref="M3:S3"/>
    </sheetView>
  </sheetViews>
  <sheetFormatPr baseColWidth="10" defaultColWidth="11.44140625" defaultRowHeight="15.6" x14ac:dyDescent="0.3"/>
  <cols>
    <col min="1" max="1" width="5.109375" style="2" customWidth="1"/>
    <col min="2" max="2" width="15.77734375" style="2" customWidth="1"/>
    <col min="3" max="3" width="23.77734375" style="2" customWidth="1"/>
    <col min="4" max="5" width="3.77734375" style="4" customWidth="1"/>
    <col min="6" max="6" width="7" style="17" customWidth="1"/>
    <col min="7" max="7" width="22.21875" style="2" customWidth="1"/>
    <col min="8" max="9" width="8.77734375" style="2" customWidth="1"/>
    <col min="10" max="10" width="9.77734375" style="2" bestFit="1" customWidth="1"/>
    <col min="11" max="11" width="3.88671875" style="251" bestFit="1" customWidth="1"/>
    <col min="12" max="27" width="2.88671875" style="2" customWidth="1"/>
    <col min="28" max="28" width="3.33203125" style="2" customWidth="1"/>
    <col min="29" max="29" width="13.88671875" style="65" hidden="1" customWidth="1"/>
    <col min="30" max="31" width="9.109375" style="65" hidden="1" customWidth="1"/>
    <col min="32" max="32" width="6.44140625" style="65" hidden="1" customWidth="1"/>
    <col min="33" max="33" width="3" style="65" hidden="1" customWidth="1"/>
    <col min="34" max="34" width="8.33203125" style="65" hidden="1" customWidth="1"/>
    <col min="35" max="35" width="5.88671875" style="65" hidden="1" customWidth="1"/>
    <col min="36" max="36" width="5.44140625" style="65" hidden="1" customWidth="1"/>
    <col min="37" max="37" width="5.5546875" style="65" hidden="1" customWidth="1"/>
    <col min="38" max="38" width="8.33203125" style="65" hidden="1" customWidth="1"/>
    <col min="39" max="39" width="5.88671875" style="65" hidden="1" customWidth="1"/>
    <col min="40" max="16384" width="11.44140625" style="2"/>
  </cols>
  <sheetData>
    <row r="1" spans="1:39" x14ac:dyDescent="0.3">
      <c r="A1" s="1" t="s">
        <v>113</v>
      </c>
      <c r="D1" s="317"/>
      <c r="E1" s="317"/>
      <c r="F1" s="317"/>
      <c r="G1" s="317"/>
      <c r="H1" s="1"/>
    </row>
    <row r="2" spans="1:39" x14ac:dyDescent="0.3">
      <c r="A2" s="1" t="s">
        <v>238</v>
      </c>
      <c r="D2" s="317"/>
      <c r="E2" s="317"/>
      <c r="F2" s="317"/>
      <c r="G2" s="317"/>
      <c r="H2" s="1"/>
      <c r="I2" s="21"/>
    </row>
    <row r="3" spans="1:39" x14ac:dyDescent="0.3">
      <c r="A3" s="1" t="s">
        <v>114</v>
      </c>
      <c r="D3" s="317"/>
      <c r="E3" s="317"/>
      <c r="F3" s="317"/>
      <c r="G3" s="317"/>
      <c r="H3" s="1"/>
      <c r="J3" s="260"/>
      <c r="K3" s="21" t="s">
        <v>297</v>
      </c>
      <c r="L3" s="260"/>
      <c r="M3" s="324"/>
      <c r="N3" s="324"/>
      <c r="O3" s="324"/>
      <c r="P3" s="324"/>
      <c r="Q3" s="324"/>
      <c r="R3" s="324"/>
      <c r="S3" s="324"/>
      <c r="T3" s="260"/>
      <c r="U3" s="260"/>
      <c r="V3" s="260"/>
      <c r="W3" s="260"/>
      <c r="X3" s="260"/>
      <c r="Y3" s="260"/>
      <c r="Z3" s="260"/>
      <c r="AA3" s="260"/>
    </row>
    <row r="4" spans="1:39" x14ac:dyDescent="0.3">
      <c r="A4" s="1" t="s">
        <v>239</v>
      </c>
      <c r="D4" s="318"/>
      <c r="E4" s="318"/>
      <c r="F4" s="317" t="s">
        <v>244</v>
      </c>
      <c r="G4" s="317"/>
      <c r="H4" s="3"/>
      <c r="J4" s="260"/>
      <c r="K4" s="21" t="s">
        <v>298</v>
      </c>
      <c r="L4" s="260"/>
      <c r="M4" s="324"/>
      <c r="N4" s="324"/>
      <c r="O4" s="324"/>
      <c r="P4" s="324"/>
      <c r="Q4" s="324"/>
      <c r="R4" s="324"/>
      <c r="S4" s="324"/>
      <c r="T4" s="260"/>
      <c r="U4" s="260"/>
      <c r="V4" s="260"/>
      <c r="W4" s="260"/>
      <c r="X4" s="260"/>
      <c r="Y4" s="260"/>
      <c r="Z4" s="260"/>
      <c r="AA4" s="260"/>
    </row>
    <row r="5" spans="1:39" ht="10.8" customHeight="1" x14ac:dyDescent="0.3">
      <c r="L5" s="251"/>
      <c r="M5" s="251"/>
      <c r="N5" s="251"/>
      <c r="O5" s="251"/>
      <c r="P5" s="251"/>
      <c r="Q5" s="251"/>
      <c r="R5" s="251"/>
      <c r="S5" s="251"/>
      <c r="T5" s="251"/>
      <c r="U5" s="251"/>
      <c r="V5" s="251"/>
      <c r="W5" s="251"/>
      <c r="X5" s="251"/>
      <c r="Y5" s="251"/>
      <c r="Z5" s="251"/>
      <c r="AA5" s="251"/>
    </row>
    <row r="6" spans="1:39" x14ac:dyDescent="0.3">
      <c r="A6" s="5" t="s">
        <v>152</v>
      </c>
      <c r="B6" s="5"/>
      <c r="C6" s="5"/>
      <c r="D6" s="6"/>
      <c r="E6" s="6"/>
      <c r="F6" s="7"/>
      <c r="G6" s="5"/>
      <c r="H6" s="5"/>
      <c r="I6" s="5"/>
      <c r="J6" s="5"/>
      <c r="K6" s="254"/>
      <c r="L6" s="321"/>
      <c r="M6" s="321"/>
      <c r="N6" s="5"/>
      <c r="O6" s="5"/>
      <c r="P6" s="5"/>
      <c r="Q6" s="5"/>
      <c r="R6" s="5"/>
      <c r="S6" s="5"/>
      <c r="T6" s="5"/>
      <c r="U6" s="5"/>
      <c r="V6" s="5"/>
      <c r="W6" s="5"/>
      <c r="X6" s="5"/>
      <c r="Y6" s="5"/>
      <c r="Z6" s="5"/>
      <c r="AA6" s="5"/>
    </row>
    <row r="7" spans="1:39" ht="54.6" customHeight="1" x14ac:dyDescent="0.3">
      <c r="A7" s="8" t="s">
        <v>115</v>
      </c>
      <c r="B7" s="16" t="s">
        <v>156</v>
      </c>
      <c r="C7" s="16" t="s">
        <v>155</v>
      </c>
      <c r="D7" s="9" t="s">
        <v>139</v>
      </c>
      <c r="E7" s="9" t="s">
        <v>138</v>
      </c>
      <c r="F7" s="16" t="s">
        <v>153</v>
      </c>
      <c r="G7" s="16" t="s">
        <v>154</v>
      </c>
      <c r="H7" s="16" t="s">
        <v>116</v>
      </c>
      <c r="I7" s="314" t="s">
        <v>117</v>
      </c>
      <c r="J7" s="315"/>
      <c r="K7" s="257" t="s">
        <v>245</v>
      </c>
      <c r="L7" s="256"/>
      <c r="M7" s="258" t="s">
        <v>246</v>
      </c>
      <c r="N7" s="256"/>
      <c r="O7" s="258" t="s">
        <v>247</v>
      </c>
      <c r="P7" s="256"/>
      <c r="Q7" s="258" t="s">
        <v>248</v>
      </c>
      <c r="R7" s="256"/>
      <c r="S7" s="258" t="s">
        <v>249</v>
      </c>
      <c r="T7" s="256"/>
      <c r="U7" s="258" t="s">
        <v>250</v>
      </c>
      <c r="V7" s="256"/>
      <c r="W7" s="258" t="s">
        <v>251</v>
      </c>
      <c r="X7" s="256"/>
      <c r="Y7" s="258" t="s">
        <v>252</v>
      </c>
      <c r="Z7" s="256"/>
      <c r="AA7" s="258" t="s">
        <v>253</v>
      </c>
      <c r="AC7" s="66" t="s">
        <v>139</v>
      </c>
      <c r="AD7" s="66" t="s">
        <v>138</v>
      </c>
      <c r="AE7" s="67">
        <f>COUNTIF(AE8:AE24,"x")</f>
        <v>0</v>
      </c>
      <c r="AF7" s="237" t="s">
        <v>140</v>
      </c>
      <c r="AG7" s="238"/>
      <c r="AH7" s="66" t="s">
        <v>139</v>
      </c>
      <c r="AI7" s="66" t="s">
        <v>138</v>
      </c>
      <c r="AJ7" s="68"/>
      <c r="AK7" s="68"/>
      <c r="AL7" s="68"/>
      <c r="AM7" s="69"/>
    </row>
    <row r="8" spans="1:39" ht="22.5" customHeight="1" x14ac:dyDescent="0.3">
      <c r="A8" s="20" t="s">
        <v>119</v>
      </c>
      <c r="B8" s="23"/>
      <c r="C8" s="23"/>
      <c r="D8" s="24"/>
      <c r="E8" s="24"/>
      <c r="F8" s="25"/>
      <c r="G8" s="23"/>
      <c r="H8" s="25"/>
      <c r="I8" s="303"/>
      <c r="J8" s="304"/>
      <c r="K8" s="261">
        <f>(16-COUNTIF(L8:AA8,""))*3</f>
        <v>0</v>
      </c>
      <c r="L8" s="302"/>
      <c r="M8" s="302"/>
      <c r="N8" s="302"/>
      <c r="O8" s="302"/>
      <c r="P8" s="302"/>
      <c r="Q8" s="302"/>
      <c r="R8" s="302"/>
      <c r="S8" s="302"/>
      <c r="T8" s="302"/>
      <c r="U8" s="302"/>
      <c r="V8" s="302"/>
      <c r="W8" s="302"/>
      <c r="X8" s="302"/>
      <c r="Y8" s="302"/>
      <c r="Z8" s="302"/>
      <c r="AA8" s="302"/>
      <c r="AC8" s="73" t="str">
        <f>IF(AND(D8="x",$I8&lt;&gt;""),"x","")</f>
        <v/>
      </c>
      <c r="AD8" s="73" t="str">
        <f>IF(AND(E8="x",$I8&lt;&gt;""),"x","")</f>
        <v/>
      </c>
      <c r="AE8" s="87" t="str">
        <f>IF(OR(D8="x",E8="x"),IF(I8&lt;&gt;"","x",""),"")</f>
        <v/>
      </c>
      <c r="AF8" s="76" t="s">
        <v>206</v>
      </c>
      <c r="AG8" s="77"/>
      <c r="AH8" s="79">
        <f>COUNTIFS($AC$8:$AC$24,"x",$H$8:$H$24,"&lt;16",$I$8:$I$24,"EA")</f>
        <v>0</v>
      </c>
      <c r="AI8" s="75">
        <f>COUNTIFS($AD$8:$AD$24,"x",$H$8:$H$24,"&lt;16",$I$8:$I$24,"EA")</f>
        <v>0</v>
      </c>
      <c r="AJ8" s="68"/>
      <c r="AK8" s="83"/>
      <c r="AL8" s="84" t="s">
        <v>141</v>
      </c>
      <c r="AM8" s="85"/>
    </row>
    <row r="9" spans="1:39" ht="22.5" customHeight="1" x14ac:dyDescent="0.3">
      <c r="A9" s="20" t="s">
        <v>120</v>
      </c>
      <c r="B9" s="23"/>
      <c r="C9" s="23"/>
      <c r="D9" s="255"/>
      <c r="E9" s="24"/>
      <c r="F9" s="25"/>
      <c r="G9" s="23"/>
      <c r="H9" s="25"/>
      <c r="I9" s="303"/>
      <c r="J9" s="304"/>
      <c r="K9" s="261">
        <f>(16-COUNTIF(L9:AA9,""))*3</f>
        <v>0</v>
      </c>
      <c r="L9" s="302"/>
      <c r="M9" s="302"/>
      <c r="N9" s="302"/>
      <c r="O9" s="302"/>
      <c r="P9" s="302"/>
      <c r="Q9" s="302"/>
      <c r="R9" s="302"/>
      <c r="S9" s="302"/>
      <c r="T9" s="302"/>
      <c r="U9" s="302"/>
      <c r="V9" s="302"/>
      <c r="W9" s="302"/>
      <c r="X9" s="302"/>
      <c r="Y9" s="302"/>
      <c r="Z9" s="302"/>
      <c r="AA9" s="302"/>
      <c r="AC9" s="73" t="str">
        <f t="shared" ref="AC9:AC17" si="0">IF(AND(D9="x",$I9&lt;&gt;""),"x","")</f>
        <v/>
      </c>
      <c r="AD9" s="73" t="str">
        <f t="shared" ref="AD9:AD17" si="1">IF(AND(E9="x",$I9&lt;&gt;""),"x","")</f>
        <v/>
      </c>
      <c r="AE9" s="87" t="str">
        <f t="shared" ref="AE9:AE24" si="2">IF(OR(D9="x",E9="x"),IF(I9&lt;&gt;"","x",""),"")</f>
        <v/>
      </c>
      <c r="AF9" s="88" t="s">
        <v>207</v>
      </c>
      <c r="AG9" s="89"/>
      <c r="AH9" s="75">
        <f>COUNTIFS($AC$8:$AC$24,"x",$H$8:$H$24,"&lt;18",$I$8:$I$24,"EA")-AH8</f>
        <v>0</v>
      </c>
      <c r="AI9" s="75">
        <f>COUNTIFS($AD$8:$AD$24,"x",$H$8:$H$24,"&lt;18",$I$8:$I$24,"EA")-AI8</f>
        <v>0</v>
      </c>
      <c r="AJ9" s="68"/>
      <c r="AK9" s="81"/>
      <c r="AL9" s="82" t="s">
        <v>138</v>
      </c>
      <c r="AM9" s="82" t="s">
        <v>139</v>
      </c>
    </row>
    <row r="10" spans="1:39" ht="22.5" customHeight="1" x14ac:dyDescent="0.3">
      <c r="A10" s="20" t="s">
        <v>121</v>
      </c>
      <c r="B10" s="23"/>
      <c r="C10" s="23"/>
      <c r="D10" s="255"/>
      <c r="E10" s="24"/>
      <c r="F10" s="25"/>
      <c r="G10" s="23"/>
      <c r="H10" s="250"/>
      <c r="I10" s="303"/>
      <c r="J10" s="304"/>
      <c r="K10" s="261">
        <f t="shared" ref="K10:K24" si="3">(16-COUNTIF(L10:AA10,""))*3</f>
        <v>0</v>
      </c>
      <c r="L10" s="302"/>
      <c r="M10" s="302"/>
      <c r="N10" s="302"/>
      <c r="O10" s="302"/>
      <c r="P10" s="302"/>
      <c r="Q10" s="302"/>
      <c r="R10" s="302"/>
      <c r="S10" s="302"/>
      <c r="T10" s="302"/>
      <c r="U10" s="302"/>
      <c r="V10" s="302"/>
      <c r="W10" s="302"/>
      <c r="X10" s="302"/>
      <c r="Y10" s="302"/>
      <c r="Z10" s="302"/>
      <c r="AA10" s="302"/>
      <c r="AC10" s="73" t="str">
        <f t="shared" si="0"/>
        <v/>
      </c>
      <c r="AD10" s="73" t="str">
        <f t="shared" si="1"/>
        <v/>
      </c>
      <c r="AE10" s="87" t="str">
        <f t="shared" si="2"/>
        <v/>
      </c>
      <c r="AF10" s="76" t="s">
        <v>118</v>
      </c>
      <c r="AG10" s="77"/>
      <c r="AH10" s="75">
        <f>COUNTIFS($AC$8:$AC$24,"x",$H$8:$H$24,"&lt;27",$I$8:$I$24,"EA")-AH8-AH9</f>
        <v>0</v>
      </c>
      <c r="AI10" s="75">
        <f>COUNTIFS($AD$8:$AD$24,"x",$H$8:$H$24,"&lt;27",$I$8:$I$24,"EA")-AI8-AI9</f>
        <v>0</v>
      </c>
      <c r="AJ10" s="68"/>
      <c r="AK10" s="75" t="s">
        <v>208</v>
      </c>
      <c r="AL10" s="75">
        <f>COUNTIFS($E$8:$E$24,"x",$H$8:$H$24,"&lt;45",$I$8:$I$24,"HA")</f>
        <v>0</v>
      </c>
      <c r="AM10" s="75">
        <f>COUNTIFS($D$8:$D$24,"x",$H$8:$H$24,"&lt;45",$I$8:$I$24,"HA")</f>
        <v>0</v>
      </c>
    </row>
    <row r="11" spans="1:39" ht="22.5" customHeight="1" x14ac:dyDescent="0.3">
      <c r="A11" s="20" t="s">
        <v>122</v>
      </c>
      <c r="B11" s="23"/>
      <c r="C11" s="23"/>
      <c r="D11" s="255"/>
      <c r="E11" s="24"/>
      <c r="F11" s="25"/>
      <c r="G11" s="23"/>
      <c r="H11" s="250"/>
      <c r="I11" s="303"/>
      <c r="J11" s="304"/>
      <c r="K11" s="261">
        <f t="shared" si="3"/>
        <v>0</v>
      </c>
      <c r="L11" s="302"/>
      <c r="M11" s="302"/>
      <c r="N11" s="302"/>
      <c r="O11" s="302"/>
      <c r="P11" s="302"/>
      <c r="Q11" s="302"/>
      <c r="R11" s="302"/>
      <c r="S11" s="302"/>
      <c r="T11" s="302"/>
      <c r="U11" s="302"/>
      <c r="V11" s="302"/>
      <c r="W11" s="302"/>
      <c r="X11" s="302"/>
      <c r="Y11" s="302"/>
      <c r="Z11" s="302"/>
      <c r="AA11" s="302"/>
      <c r="AC11" s="73" t="str">
        <f t="shared" si="0"/>
        <v/>
      </c>
      <c r="AD11" s="73" t="str">
        <f t="shared" si="1"/>
        <v/>
      </c>
      <c r="AE11" s="87" t="str">
        <f t="shared" si="2"/>
        <v/>
      </c>
      <c r="AF11" s="76" t="s">
        <v>209</v>
      </c>
      <c r="AG11" s="77"/>
      <c r="AH11" s="75">
        <f>COUNTIFS($AC$8:$AC$24,"x",$H$8:$H$24,"&lt;45",$I$8:$I$24,"EA")-AH8-AH9-AH10</f>
        <v>0</v>
      </c>
      <c r="AI11" s="75">
        <f>COUNTIFS($AD$8:$AD$24,"x",$H$8:$H$24,"&lt;45",$I$8:$I$24,"EA")-AI8-AI9-AI10</f>
        <v>0</v>
      </c>
      <c r="AJ11" s="68"/>
      <c r="AK11" s="80" t="s">
        <v>210</v>
      </c>
      <c r="AL11" s="75">
        <f>COUNTIFS($E$8:$E$24,"x",$H$8:$H$24,"&gt;=45",$I$8:$I$24,"HA")</f>
        <v>0</v>
      </c>
      <c r="AM11" s="75">
        <f>COUNTIFS($D$8:$D$24,"x",$H$8:$H$24,"&gt;=45",$I$8:$I$24,"HA")</f>
        <v>0</v>
      </c>
    </row>
    <row r="12" spans="1:39" ht="22.5" customHeight="1" x14ac:dyDescent="0.3">
      <c r="A12" s="20" t="s">
        <v>123</v>
      </c>
      <c r="B12" s="23"/>
      <c r="C12" s="23"/>
      <c r="D12" s="255"/>
      <c r="E12" s="24"/>
      <c r="F12" s="25"/>
      <c r="G12" s="23"/>
      <c r="H12" s="250"/>
      <c r="I12" s="303"/>
      <c r="J12" s="304"/>
      <c r="K12" s="261">
        <f t="shared" si="3"/>
        <v>0</v>
      </c>
      <c r="L12" s="302"/>
      <c r="M12" s="302"/>
      <c r="N12" s="302"/>
      <c r="O12" s="302"/>
      <c r="P12" s="302"/>
      <c r="Q12" s="302"/>
      <c r="R12" s="302"/>
      <c r="S12" s="302"/>
      <c r="T12" s="302"/>
      <c r="U12" s="302"/>
      <c r="V12" s="302"/>
      <c r="W12" s="302"/>
      <c r="X12" s="302"/>
      <c r="Y12" s="302"/>
      <c r="Z12" s="302"/>
      <c r="AA12" s="302"/>
      <c r="AC12" s="73" t="str">
        <f t="shared" si="0"/>
        <v/>
      </c>
      <c r="AD12" s="73" t="str">
        <f t="shared" si="1"/>
        <v/>
      </c>
      <c r="AE12" s="87" t="str">
        <f t="shared" si="2"/>
        <v/>
      </c>
      <c r="AF12" s="76" t="s">
        <v>210</v>
      </c>
      <c r="AG12" s="77"/>
      <c r="AH12" s="75">
        <f>COUNTIFS($AC$8:$AC$24,"x",$H$8:$H$24,"&gt;=45",$I$8:$I$24,"EA")</f>
        <v>0</v>
      </c>
      <c r="AI12" s="75">
        <f>COUNTIFS($AD$8:$AD$24,"x",$H$8:$H$24,"&gt;=45",$I$8:$I$24,"EA")</f>
        <v>0</v>
      </c>
      <c r="AJ12" s="68"/>
      <c r="AK12" s="86" t="s">
        <v>142</v>
      </c>
      <c r="AL12" s="75">
        <f>COUNTIFS($E$8:$E$24,"x",$I$8:$I$24,"HO")+COUNTIFS($D$8:$D$24,"x",$I$8:$I$24,"HO")</f>
        <v>0</v>
      </c>
    </row>
    <row r="13" spans="1:39" ht="22.5" customHeight="1" x14ac:dyDescent="0.3">
      <c r="A13" s="20" t="s">
        <v>124</v>
      </c>
      <c r="B13" s="23"/>
      <c r="C13" s="23"/>
      <c r="D13" s="255"/>
      <c r="E13" s="24"/>
      <c r="F13" s="25"/>
      <c r="G13" s="23"/>
      <c r="H13" s="250"/>
      <c r="I13" s="303"/>
      <c r="J13" s="304"/>
      <c r="K13" s="261">
        <f t="shared" si="3"/>
        <v>0</v>
      </c>
      <c r="L13" s="302"/>
      <c r="M13" s="302"/>
      <c r="N13" s="302"/>
      <c r="O13" s="302"/>
      <c r="P13" s="302"/>
      <c r="Q13" s="302"/>
      <c r="R13" s="302"/>
      <c r="S13" s="302"/>
      <c r="T13" s="302"/>
      <c r="U13" s="302"/>
      <c r="V13" s="302"/>
      <c r="W13" s="302"/>
      <c r="X13" s="302"/>
      <c r="Y13" s="302"/>
      <c r="Z13" s="302"/>
      <c r="AA13" s="302"/>
      <c r="AC13" s="73" t="str">
        <f t="shared" si="0"/>
        <v/>
      </c>
      <c r="AD13" s="73" t="str">
        <f t="shared" si="1"/>
        <v/>
      </c>
      <c r="AE13" s="74" t="str">
        <f t="shared" si="2"/>
        <v/>
      </c>
      <c r="AF13" s="68"/>
      <c r="AG13" s="68"/>
      <c r="AH13" s="68"/>
      <c r="AI13" s="68"/>
      <c r="AJ13" s="68"/>
      <c r="AK13" s="86" t="s">
        <v>143</v>
      </c>
      <c r="AL13" s="75">
        <f>COUNTIFS($E$8:$E$24,"x",$I$8:$I$24,"PR")+COUNTIFS($D$8:$D$24,"x",$I$8:$I$24,"PR")</f>
        <v>0</v>
      </c>
    </row>
    <row r="14" spans="1:39" ht="22.5" customHeight="1" x14ac:dyDescent="0.3">
      <c r="A14" s="20" t="s">
        <v>125</v>
      </c>
      <c r="B14" s="23"/>
      <c r="C14" s="23"/>
      <c r="D14" s="255"/>
      <c r="E14" s="24"/>
      <c r="F14" s="25"/>
      <c r="G14" s="23"/>
      <c r="H14" s="250"/>
      <c r="I14" s="303"/>
      <c r="J14" s="304"/>
      <c r="K14" s="261">
        <f t="shared" si="3"/>
        <v>0</v>
      </c>
      <c r="L14" s="302"/>
      <c r="M14" s="302"/>
      <c r="N14" s="302"/>
      <c r="O14" s="302"/>
      <c r="P14" s="302"/>
      <c r="Q14" s="302"/>
      <c r="R14" s="302"/>
      <c r="S14" s="302"/>
      <c r="T14" s="302"/>
      <c r="U14" s="302"/>
      <c r="V14" s="302"/>
      <c r="W14" s="302"/>
      <c r="X14" s="302"/>
      <c r="Y14" s="302"/>
      <c r="Z14" s="302"/>
      <c r="AA14" s="302"/>
      <c r="AC14" s="73" t="str">
        <f t="shared" si="0"/>
        <v/>
      </c>
      <c r="AD14" s="73" t="str">
        <f t="shared" si="1"/>
        <v/>
      </c>
      <c r="AE14" s="74" t="str">
        <f t="shared" si="2"/>
        <v/>
      </c>
      <c r="AF14" s="68"/>
      <c r="AG14" s="68"/>
      <c r="AH14" s="68"/>
      <c r="AI14" s="68"/>
      <c r="AJ14" s="68"/>
      <c r="AK14" s="86" t="s">
        <v>144</v>
      </c>
      <c r="AL14" s="75">
        <f>COUNTIFS($E$8:$E$24,"x",$I$8:$I$24,"SO")+COUNTIFS($D$8:$D$24,"x",$I$8:$I$24,"SO")</f>
        <v>0</v>
      </c>
    </row>
    <row r="15" spans="1:39" ht="22.5" customHeight="1" x14ac:dyDescent="0.3">
      <c r="A15" s="20" t="s">
        <v>126</v>
      </c>
      <c r="B15" s="23"/>
      <c r="C15" s="23"/>
      <c r="D15" s="255"/>
      <c r="E15" s="24"/>
      <c r="F15" s="25"/>
      <c r="G15" s="23"/>
      <c r="H15" s="250"/>
      <c r="I15" s="303"/>
      <c r="J15" s="304"/>
      <c r="K15" s="261">
        <f t="shared" si="3"/>
        <v>0</v>
      </c>
      <c r="L15" s="302"/>
      <c r="M15" s="302"/>
      <c r="N15" s="302"/>
      <c r="O15" s="302"/>
      <c r="P15" s="302"/>
      <c r="Q15" s="302"/>
      <c r="R15" s="302"/>
      <c r="S15" s="302"/>
      <c r="T15" s="302"/>
      <c r="U15" s="302"/>
      <c r="V15" s="302"/>
      <c r="W15" s="302"/>
      <c r="X15" s="302"/>
      <c r="Y15" s="302"/>
      <c r="Z15" s="302"/>
      <c r="AA15" s="302"/>
      <c r="AC15" s="73" t="str">
        <f t="shared" si="0"/>
        <v/>
      </c>
      <c r="AD15" s="73" t="str">
        <f t="shared" si="1"/>
        <v/>
      </c>
      <c r="AE15" s="74" t="str">
        <f t="shared" si="2"/>
        <v/>
      </c>
      <c r="AF15" s="68"/>
      <c r="AG15" s="68"/>
      <c r="AH15" s="68"/>
      <c r="AI15" s="68"/>
      <c r="AJ15" s="68"/>
      <c r="AK15" s="68"/>
      <c r="AL15" s="68"/>
    </row>
    <row r="16" spans="1:39" ht="22.5" customHeight="1" x14ac:dyDescent="0.3">
      <c r="A16" s="20" t="s">
        <v>127</v>
      </c>
      <c r="B16" s="23"/>
      <c r="C16" s="23"/>
      <c r="D16" s="24"/>
      <c r="E16" s="255"/>
      <c r="F16" s="25"/>
      <c r="G16" s="23"/>
      <c r="H16" s="250"/>
      <c r="I16" s="303"/>
      <c r="J16" s="304"/>
      <c r="K16" s="261">
        <f t="shared" si="3"/>
        <v>0</v>
      </c>
      <c r="L16" s="302"/>
      <c r="M16" s="302"/>
      <c r="N16" s="302"/>
      <c r="O16" s="302"/>
      <c r="P16" s="302"/>
      <c r="Q16" s="302"/>
      <c r="R16" s="302"/>
      <c r="S16" s="302"/>
      <c r="T16" s="302"/>
      <c r="U16" s="302"/>
      <c r="V16" s="302"/>
      <c r="W16" s="302"/>
      <c r="X16" s="302"/>
      <c r="Y16" s="302"/>
      <c r="Z16" s="302"/>
      <c r="AA16" s="302"/>
      <c r="AC16" s="73" t="str">
        <f t="shared" si="0"/>
        <v/>
      </c>
      <c r="AD16" s="73" t="str">
        <f t="shared" si="1"/>
        <v/>
      </c>
      <c r="AE16" s="74" t="str">
        <f t="shared" si="2"/>
        <v/>
      </c>
      <c r="AF16" s="68"/>
      <c r="AG16" s="68"/>
      <c r="AH16" s="68"/>
      <c r="AI16" s="68"/>
      <c r="AJ16" s="68"/>
      <c r="AK16" s="68"/>
      <c r="AL16" s="68"/>
    </row>
    <row r="17" spans="1:38" ht="22.5" customHeight="1" x14ac:dyDescent="0.3">
      <c r="A17" s="20" t="s">
        <v>128</v>
      </c>
      <c r="B17" s="23"/>
      <c r="C17" s="23"/>
      <c r="D17" s="24"/>
      <c r="E17" s="255"/>
      <c r="F17" s="25"/>
      <c r="G17" s="23"/>
      <c r="H17" s="250"/>
      <c r="I17" s="303"/>
      <c r="J17" s="304"/>
      <c r="K17" s="261">
        <f t="shared" si="3"/>
        <v>0</v>
      </c>
      <c r="L17" s="302"/>
      <c r="M17" s="302"/>
      <c r="N17" s="302"/>
      <c r="O17" s="302"/>
      <c r="P17" s="302"/>
      <c r="Q17" s="302"/>
      <c r="R17" s="302"/>
      <c r="S17" s="302"/>
      <c r="T17" s="302"/>
      <c r="U17" s="302"/>
      <c r="V17" s="302"/>
      <c r="W17" s="302"/>
      <c r="X17" s="302"/>
      <c r="Y17" s="302"/>
      <c r="Z17" s="302"/>
      <c r="AA17" s="302"/>
      <c r="AC17" s="73" t="str">
        <f t="shared" si="0"/>
        <v/>
      </c>
      <c r="AD17" s="73" t="str">
        <f t="shared" si="1"/>
        <v/>
      </c>
      <c r="AE17" s="74" t="str">
        <f t="shared" si="2"/>
        <v/>
      </c>
      <c r="AF17" s="68"/>
      <c r="AG17" s="68"/>
      <c r="AH17" s="68"/>
      <c r="AI17" s="68"/>
      <c r="AJ17" s="68"/>
      <c r="AK17" s="68"/>
      <c r="AL17" s="68"/>
    </row>
    <row r="18" spans="1:38" ht="22.5" customHeight="1" x14ac:dyDescent="0.3">
      <c r="A18" s="20" t="s">
        <v>129</v>
      </c>
      <c r="B18" s="23"/>
      <c r="C18" s="23"/>
      <c r="D18" s="24"/>
      <c r="E18" s="255"/>
      <c r="F18" s="25"/>
      <c r="G18" s="23"/>
      <c r="H18" s="250"/>
      <c r="I18" s="303"/>
      <c r="J18" s="304"/>
      <c r="K18" s="261">
        <f t="shared" si="3"/>
        <v>0</v>
      </c>
      <c r="L18" s="302"/>
      <c r="M18" s="302"/>
      <c r="N18" s="302"/>
      <c r="O18" s="302"/>
      <c r="P18" s="302"/>
      <c r="Q18" s="302"/>
      <c r="R18" s="302"/>
      <c r="S18" s="302"/>
      <c r="T18" s="302"/>
      <c r="U18" s="302"/>
      <c r="V18" s="302"/>
      <c r="W18" s="302"/>
      <c r="X18" s="302"/>
      <c r="Y18" s="302"/>
      <c r="Z18" s="302"/>
      <c r="AA18" s="302"/>
      <c r="AC18" s="73" t="str">
        <f t="shared" ref="AC18:AC24" si="4">IF(AND(D18="x",$I18&lt;&gt;""),"x","")</f>
        <v/>
      </c>
      <c r="AD18" s="73" t="str">
        <f t="shared" ref="AD18:AD24" si="5">IF(AND(E18="x",$I18&lt;&gt;""),"x","")</f>
        <v/>
      </c>
      <c r="AE18" s="74" t="str">
        <f t="shared" si="2"/>
        <v/>
      </c>
    </row>
    <row r="19" spans="1:38" ht="22.5" customHeight="1" x14ac:dyDescent="0.3">
      <c r="A19" s="20" t="s">
        <v>130</v>
      </c>
      <c r="B19" s="23"/>
      <c r="C19" s="23"/>
      <c r="D19" s="24"/>
      <c r="E19" s="255"/>
      <c r="F19" s="25"/>
      <c r="G19" s="23"/>
      <c r="H19" s="250"/>
      <c r="I19" s="303"/>
      <c r="J19" s="304"/>
      <c r="K19" s="261">
        <f t="shared" si="3"/>
        <v>0</v>
      </c>
      <c r="L19" s="302"/>
      <c r="M19" s="302"/>
      <c r="N19" s="302"/>
      <c r="O19" s="302"/>
      <c r="P19" s="302"/>
      <c r="Q19" s="302"/>
      <c r="R19" s="302"/>
      <c r="S19" s="302"/>
      <c r="T19" s="302"/>
      <c r="U19" s="302"/>
      <c r="V19" s="302"/>
      <c r="W19" s="302"/>
      <c r="X19" s="302"/>
      <c r="Y19" s="302"/>
      <c r="Z19" s="302"/>
      <c r="AA19" s="302"/>
      <c r="AC19" s="73" t="str">
        <f t="shared" si="4"/>
        <v/>
      </c>
      <c r="AD19" s="73" t="str">
        <f t="shared" si="5"/>
        <v/>
      </c>
      <c r="AE19" s="74" t="str">
        <f t="shared" si="2"/>
        <v/>
      </c>
    </row>
    <row r="20" spans="1:38" ht="22.5" customHeight="1" x14ac:dyDescent="0.3">
      <c r="A20" s="20" t="s">
        <v>131</v>
      </c>
      <c r="B20" s="23"/>
      <c r="C20" s="23"/>
      <c r="D20" s="24"/>
      <c r="E20" s="255"/>
      <c r="F20" s="25"/>
      <c r="G20" s="23"/>
      <c r="H20" s="250"/>
      <c r="I20" s="303"/>
      <c r="J20" s="304"/>
      <c r="K20" s="261">
        <f t="shared" si="3"/>
        <v>0</v>
      </c>
      <c r="L20" s="302"/>
      <c r="M20" s="302"/>
      <c r="N20" s="302"/>
      <c r="O20" s="302"/>
      <c r="P20" s="302"/>
      <c r="Q20" s="302"/>
      <c r="R20" s="302"/>
      <c r="S20" s="302"/>
      <c r="T20" s="302"/>
      <c r="U20" s="302"/>
      <c r="V20" s="302"/>
      <c r="W20" s="302"/>
      <c r="X20" s="302"/>
      <c r="Y20" s="302"/>
      <c r="Z20" s="302"/>
      <c r="AA20" s="302"/>
      <c r="AC20" s="73" t="str">
        <f t="shared" si="4"/>
        <v/>
      </c>
      <c r="AD20" s="73" t="str">
        <f t="shared" si="5"/>
        <v/>
      </c>
      <c r="AE20" s="74" t="str">
        <f t="shared" si="2"/>
        <v/>
      </c>
    </row>
    <row r="21" spans="1:38" ht="22.5" customHeight="1" x14ac:dyDescent="0.3">
      <c r="A21" s="20" t="s">
        <v>132</v>
      </c>
      <c r="B21" s="23"/>
      <c r="C21" s="23"/>
      <c r="D21" s="24"/>
      <c r="E21" s="255"/>
      <c r="F21" s="25"/>
      <c r="G21" s="23"/>
      <c r="H21" s="250"/>
      <c r="I21" s="303"/>
      <c r="J21" s="304"/>
      <c r="K21" s="261">
        <f t="shared" si="3"/>
        <v>0</v>
      </c>
      <c r="L21" s="302"/>
      <c r="M21" s="302"/>
      <c r="N21" s="302"/>
      <c r="O21" s="302"/>
      <c r="P21" s="302"/>
      <c r="Q21" s="302"/>
      <c r="R21" s="302"/>
      <c r="S21" s="302"/>
      <c r="T21" s="302"/>
      <c r="U21" s="302"/>
      <c r="V21" s="302"/>
      <c r="W21" s="302"/>
      <c r="X21" s="302"/>
      <c r="Y21" s="302"/>
      <c r="Z21" s="302"/>
      <c r="AA21" s="302"/>
      <c r="AC21" s="73" t="str">
        <f t="shared" si="4"/>
        <v/>
      </c>
      <c r="AD21" s="73" t="str">
        <f t="shared" si="5"/>
        <v/>
      </c>
      <c r="AE21" s="74" t="str">
        <f t="shared" si="2"/>
        <v/>
      </c>
    </row>
    <row r="22" spans="1:38" ht="22.5" customHeight="1" x14ac:dyDescent="0.3">
      <c r="A22" s="20" t="s">
        <v>133</v>
      </c>
      <c r="B22" s="23"/>
      <c r="C22" s="23"/>
      <c r="D22" s="24"/>
      <c r="E22" s="255"/>
      <c r="F22" s="25"/>
      <c r="G22" s="23"/>
      <c r="H22" s="250"/>
      <c r="I22" s="303"/>
      <c r="J22" s="304"/>
      <c r="K22" s="261">
        <f t="shared" si="3"/>
        <v>0</v>
      </c>
      <c r="L22" s="302"/>
      <c r="M22" s="302"/>
      <c r="N22" s="302"/>
      <c r="O22" s="302"/>
      <c r="P22" s="302"/>
      <c r="Q22" s="302"/>
      <c r="R22" s="302"/>
      <c r="S22" s="302"/>
      <c r="T22" s="302"/>
      <c r="U22" s="302"/>
      <c r="V22" s="302"/>
      <c r="W22" s="302"/>
      <c r="X22" s="302"/>
      <c r="Y22" s="302"/>
      <c r="Z22" s="302"/>
      <c r="AA22" s="302"/>
      <c r="AC22" s="73" t="str">
        <f t="shared" si="4"/>
        <v/>
      </c>
      <c r="AD22" s="73" t="str">
        <f t="shared" si="5"/>
        <v/>
      </c>
      <c r="AE22" s="74" t="str">
        <f t="shared" si="2"/>
        <v/>
      </c>
      <c r="AF22" s="71"/>
    </row>
    <row r="23" spans="1:38" ht="22.5" customHeight="1" x14ac:dyDescent="0.3">
      <c r="A23" s="20" t="s">
        <v>134</v>
      </c>
      <c r="B23" s="23"/>
      <c r="C23" s="23"/>
      <c r="D23" s="24"/>
      <c r="E23" s="255"/>
      <c r="F23" s="25"/>
      <c r="G23" s="23"/>
      <c r="H23" s="250"/>
      <c r="I23" s="303"/>
      <c r="J23" s="304"/>
      <c r="K23" s="261">
        <f t="shared" si="3"/>
        <v>0</v>
      </c>
      <c r="L23" s="302"/>
      <c r="M23" s="302"/>
      <c r="N23" s="302"/>
      <c r="O23" s="302"/>
      <c r="P23" s="302"/>
      <c r="Q23" s="302"/>
      <c r="R23" s="302"/>
      <c r="S23" s="302"/>
      <c r="T23" s="302"/>
      <c r="U23" s="302"/>
      <c r="V23" s="302"/>
      <c r="W23" s="302"/>
      <c r="X23" s="302"/>
      <c r="Y23" s="302"/>
      <c r="Z23" s="302"/>
      <c r="AA23" s="302"/>
      <c r="AC23" s="73" t="str">
        <f t="shared" si="4"/>
        <v/>
      </c>
      <c r="AD23" s="73" t="str">
        <f t="shared" si="5"/>
        <v/>
      </c>
      <c r="AE23" s="74" t="str">
        <f t="shared" si="2"/>
        <v/>
      </c>
      <c r="AF23" s="71"/>
    </row>
    <row r="24" spans="1:38" ht="22.5" customHeight="1" x14ac:dyDescent="0.3">
      <c r="A24" s="20" t="s">
        <v>135</v>
      </c>
      <c r="B24" s="23"/>
      <c r="C24" s="23"/>
      <c r="D24" s="24"/>
      <c r="E24" s="255"/>
      <c r="F24" s="25"/>
      <c r="G24" s="23"/>
      <c r="H24" s="250"/>
      <c r="I24" s="303"/>
      <c r="J24" s="304"/>
      <c r="K24" s="261">
        <f t="shared" si="3"/>
        <v>0</v>
      </c>
      <c r="L24" s="302"/>
      <c r="M24" s="302"/>
      <c r="N24" s="302"/>
      <c r="O24" s="302"/>
      <c r="P24" s="302"/>
      <c r="Q24" s="302"/>
      <c r="R24" s="302"/>
      <c r="S24" s="302"/>
      <c r="T24" s="302"/>
      <c r="U24" s="302"/>
      <c r="V24" s="302"/>
      <c r="W24" s="302"/>
      <c r="X24" s="302"/>
      <c r="Y24" s="302"/>
      <c r="Z24" s="302"/>
      <c r="AA24" s="302"/>
      <c r="AC24" s="73" t="str">
        <f t="shared" si="4"/>
        <v/>
      </c>
      <c r="AD24" s="73" t="str">
        <f t="shared" si="5"/>
        <v/>
      </c>
      <c r="AE24" s="74" t="str">
        <f t="shared" si="2"/>
        <v/>
      </c>
    </row>
    <row r="25" spans="1:38" ht="4.5" customHeight="1" x14ac:dyDescent="0.3">
      <c r="B25" s="27"/>
      <c r="C25" s="27"/>
      <c r="D25" s="22"/>
      <c r="E25" s="22"/>
      <c r="F25" s="28"/>
      <c r="G25" s="27"/>
      <c r="H25" s="27"/>
      <c r="I25" s="27"/>
      <c r="J25" s="27"/>
      <c r="L25" s="313"/>
      <c r="M25" s="313"/>
      <c r="N25" s="313"/>
      <c r="O25" s="313"/>
      <c r="P25" s="313"/>
      <c r="Q25" s="313"/>
      <c r="R25" s="313"/>
      <c r="S25" s="313"/>
      <c r="T25" s="313"/>
      <c r="U25" s="313"/>
      <c r="V25" s="313"/>
      <c r="W25" s="313"/>
      <c r="X25" s="313"/>
      <c r="Y25" s="313"/>
      <c r="Z25" s="313"/>
      <c r="AA25" s="313"/>
    </row>
    <row r="26" spans="1:38" x14ac:dyDescent="0.3">
      <c r="A26" s="316" t="s">
        <v>171</v>
      </c>
      <c r="B26" s="316"/>
      <c r="C26" s="316"/>
      <c r="D26" s="316"/>
      <c r="E26" s="316"/>
      <c r="F26" s="316"/>
      <c r="G26" s="316"/>
      <c r="H26" s="316"/>
      <c r="I26" s="316"/>
      <c r="J26" s="316"/>
      <c r="K26" s="253"/>
      <c r="L26" s="313"/>
      <c r="M26" s="313"/>
      <c r="N26" s="313"/>
      <c r="O26" s="313"/>
      <c r="P26" s="313"/>
      <c r="Q26" s="313"/>
      <c r="R26" s="313"/>
      <c r="S26" s="313"/>
      <c r="T26" s="313"/>
      <c r="U26" s="313"/>
      <c r="V26" s="313"/>
      <c r="W26" s="313"/>
      <c r="X26" s="313"/>
      <c r="Y26" s="313"/>
      <c r="Z26" s="313"/>
      <c r="AA26" s="313"/>
      <c r="AF26" s="70"/>
    </row>
    <row r="27" spans="1:38" x14ac:dyDescent="0.3">
      <c r="A27" s="14"/>
      <c r="B27" s="14"/>
      <c r="C27" s="14"/>
      <c r="D27" s="14"/>
      <c r="E27" s="14"/>
      <c r="F27" s="14"/>
      <c r="G27" s="14"/>
      <c r="H27" s="14"/>
      <c r="I27" s="14"/>
      <c r="J27" s="14"/>
      <c r="K27" s="253"/>
      <c r="L27" s="313"/>
      <c r="M27" s="313"/>
      <c r="N27" s="313"/>
      <c r="O27" s="313"/>
      <c r="P27" s="313"/>
      <c r="Q27" s="313"/>
      <c r="R27" s="313"/>
      <c r="S27" s="313"/>
      <c r="T27" s="313"/>
      <c r="U27" s="313"/>
      <c r="V27" s="313"/>
      <c r="W27" s="313"/>
      <c r="X27" s="313"/>
      <c r="Y27" s="313"/>
      <c r="Z27" s="313"/>
      <c r="AA27" s="313"/>
      <c r="AF27" s="71"/>
    </row>
    <row r="28" spans="1:38" x14ac:dyDescent="0.3">
      <c r="A28" s="5" t="s">
        <v>151</v>
      </c>
      <c r="B28" s="5"/>
      <c r="C28" s="5"/>
      <c r="D28" s="6"/>
      <c r="E28" s="6"/>
      <c r="F28" s="7"/>
      <c r="G28" s="5"/>
      <c r="H28" s="5"/>
      <c r="I28" s="5"/>
      <c r="J28" s="5"/>
      <c r="K28" s="254"/>
      <c r="L28" s="320"/>
      <c r="M28" s="320"/>
      <c r="N28" s="320"/>
      <c r="O28" s="320"/>
      <c r="P28" s="320"/>
      <c r="Q28" s="320"/>
      <c r="R28" s="320"/>
      <c r="S28" s="320"/>
      <c r="T28" s="320"/>
      <c r="U28" s="320"/>
      <c r="V28" s="320"/>
      <c r="W28" s="320"/>
      <c r="X28" s="320"/>
      <c r="Y28" s="320"/>
      <c r="Z28" s="320"/>
      <c r="AA28" s="320"/>
      <c r="AF28" s="71"/>
    </row>
    <row r="29" spans="1:38" ht="27.3" customHeight="1" x14ac:dyDescent="0.3">
      <c r="A29" s="305" t="s">
        <v>115</v>
      </c>
      <c r="B29" s="307" t="s">
        <v>156</v>
      </c>
      <c r="C29" s="307" t="s">
        <v>155</v>
      </c>
      <c r="D29" s="307" t="s">
        <v>139</v>
      </c>
      <c r="E29" s="307" t="s">
        <v>138</v>
      </c>
      <c r="F29" s="307" t="s">
        <v>153</v>
      </c>
      <c r="G29" s="307" t="s">
        <v>154</v>
      </c>
      <c r="H29" s="90"/>
      <c r="I29" s="18" t="s">
        <v>116</v>
      </c>
      <c r="J29" s="252"/>
      <c r="K29" s="322" t="s">
        <v>245</v>
      </c>
      <c r="L29" s="311" t="str">
        <f>IF(L7&gt;0,L7,"")</f>
        <v/>
      </c>
      <c r="M29" s="309" t="s">
        <v>246</v>
      </c>
      <c r="N29" s="311" t="str">
        <f>IF(N7&gt;0,N7,"")</f>
        <v/>
      </c>
      <c r="O29" s="309" t="s">
        <v>247</v>
      </c>
      <c r="P29" s="311" t="str">
        <f>IF(P7&gt;0,P7,"")</f>
        <v/>
      </c>
      <c r="Q29" s="309" t="s">
        <v>248</v>
      </c>
      <c r="R29" s="311" t="str">
        <f>IF(R7&gt;0,R7,"")</f>
        <v/>
      </c>
      <c r="S29" s="309" t="s">
        <v>249</v>
      </c>
      <c r="T29" s="311" t="str">
        <f>IF(T7&gt;0,T7,"")</f>
        <v/>
      </c>
      <c r="U29" s="309" t="s">
        <v>250</v>
      </c>
      <c r="V29" s="311" t="str">
        <f>IF(V7&gt;0,V7,"")</f>
        <v/>
      </c>
      <c r="W29" s="309" t="s">
        <v>251</v>
      </c>
      <c r="X29" s="311" t="str">
        <f>IF(X7&gt;0,X7,"")</f>
        <v/>
      </c>
      <c r="Y29" s="309" t="s">
        <v>252</v>
      </c>
      <c r="Z29" s="311" t="str">
        <f>IF(Z7&gt;0,Z7,"")</f>
        <v/>
      </c>
      <c r="AA29" s="309" t="s">
        <v>253</v>
      </c>
      <c r="AC29" s="91" t="s">
        <v>211</v>
      </c>
      <c r="AD29" s="92"/>
      <c r="AE29" s="93"/>
      <c r="AF29" s="71"/>
    </row>
    <row r="30" spans="1:38" ht="27.3" customHeight="1" x14ac:dyDescent="0.3">
      <c r="A30" s="306"/>
      <c r="B30" s="308"/>
      <c r="C30" s="308"/>
      <c r="D30" s="308"/>
      <c r="E30" s="308"/>
      <c r="F30" s="308"/>
      <c r="G30" s="308"/>
      <c r="H30" s="15" t="s">
        <v>137</v>
      </c>
      <c r="I30" s="15" t="s">
        <v>118</v>
      </c>
      <c r="J30" s="15" t="s">
        <v>146</v>
      </c>
      <c r="K30" s="323"/>
      <c r="L30" s="312"/>
      <c r="M30" s="310"/>
      <c r="N30" s="312" t="s">
        <v>254</v>
      </c>
      <c r="O30" s="310" t="s">
        <v>247</v>
      </c>
      <c r="P30" s="312" t="s">
        <v>255</v>
      </c>
      <c r="Q30" s="310" t="s">
        <v>248</v>
      </c>
      <c r="R30" s="312" t="s">
        <v>256</v>
      </c>
      <c r="S30" s="310" t="s">
        <v>249</v>
      </c>
      <c r="T30" s="312" t="s">
        <v>257</v>
      </c>
      <c r="U30" s="310" t="s">
        <v>250</v>
      </c>
      <c r="V30" s="312" t="s">
        <v>258</v>
      </c>
      <c r="W30" s="310" t="s">
        <v>251</v>
      </c>
      <c r="X30" s="312" t="s">
        <v>259</v>
      </c>
      <c r="Y30" s="310" t="s">
        <v>252</v>
      </c>
      <c r="Z30" s="312" t="s">
        <v>260</v>
      </c>
      <c r="AA30" s="310" t="s">
        <v>253</v>
      </c>
      <c r="AC30" s="300" t="s">
        <v>212</v>
      </c>
      <c r="AD30" s="301"/>
      <c r="AE30" s="78"/>
      <c r="AF30" s="71"/>
    </row>
    <row r="31" spans="1:38" s="10" customFormat="1" ht="22.5" customHeight="1" x14ac:dyDescent="0.3">
      <c r="A31" s="13" t="s">
        <v>119</v>
      </c>
      <c r="B31" s="23"/>
      <c r="C31" s="23"/>
      <c r="D31" s="24"/>
      <c r="E31" s="24"/>
      <c r="F31" s="25"/>
      <c r="G31" s="23"/>
      <c r="H31" s="26"/>
      <c r="I31" s="26"/>
      <c r="J31" s="26"/>
      <c r="K31" s="261">
        <f>(16-COUNTIF(L31:AA31,""))*3</f>
        <v>0</v>
      </c>
      <c r="L31" s="302"/>
      <c r="M31" s="302"/>
      <c r="N31" s="302"/>
      <c r="O31" s="302"/>
      <c r="P31" s="302"/>
      <c r="Q31" s="302"/>
      <c r="R31" s="302"/>
      <c r="S31" s="302"/>
      <c r="T31" s="302"/>
      <c r="U31" s="302"/>
      <c r="V31" s="302"/>
      <c r="W31" s="302"/>
      <c r="X31" s="302"/>
      <c r="Y31" s="302"/>
      <c r="Z31" s="302"/>
      <c r="AA31" s="302"/>
      <c r="AC31" s="94" t="s">
        <v>137</v>
      </c>
      <c r="AD31" s="95"/>
      <c r="AE31" s="79">
        <f>COUNTIFS($E$31:$E$150,"x",$H$31:$H$150,"x")</f>
        <v>0</v>
      </c>
    </row>
    <row r="32" spans="1:38" s="10" customFormat="1" ht="22.5" customHeight="1" x14ac:dyDescent="0.3">
      <c r="A32" s="13" t="s">
        <v>120</v>
      </c>
      <c r="B32" s="23"/>
      <c r="C32" s="23"/>
      <c r="D32" s="24"/>
      <c r="E32" s="24"/>
      <c r="F32" s="25"/>
      <c r="G32" s="23"/>
      <c r="H32" s="26"/>
      <c r="I32" s="26"/>
      <c r="J32" s="26"/>
      <c r="K32" s="261">
        <f t="shared" ref="K32:K38" si="6">(16-COUNTIF(L32:AA32,""))*3</f>
        <v>0</v>
      </c>
      <c r="L32" s="302"/>
      <c r="M32" s="302"/>
      <c r="N32" s="302"/>
      <c r="O32" s="302"/>
      <c r="P32" s="302"/>
      <c r="Q32" s="302"/>
      <c r="R32" s="302"/>
      <c r="S32" s="302"/>
      <c r="T32" s="302"/>
      <c r="U32" s="302"/>
      <c r="V32" s="302"/>
      <c r="W32" s="302"/>
      <c r="X32" s="302"/>
      <c r="Y32" s="302"/>
      <c r="Z32" s="302"/>
      <c r="AA32" s="302"/>
      <c r="AC32" s="94" t="s">
        <v>118</v>
      </c>
      <c r="AD32" s="95"/>
      <c r="AE32" s="79">
        <f>COUNTIFS($E$31:$E$150,"x",$I$31:$I$150,"x")</f>
        <v>0</v>
      </c>
    </row>
    <row r="33" spans="1:39" s="10" customFormat="1" ht="22.5" customHeight="1" x14ac:dyDescent="0.3">
      <c r="A33" s="13" t="s">
        <v>121</v>
      </c>
      <c r="B33" s="23"/>
      <c r="C33" s="23"/>
      <c r="D33" s="255"/>
      <c r="E33" s="255"/>
      <c r="F33" s="25"/>
      <c r="G33" s="23"/>
      <c r="H33" s="26"/>
      <c r="I33" s="26"/>
      <c r="J33" s="26"/>
      <c r="K33" s="261">
        <f t="shared" si="6"/>
        <v>0</v>
      </c>
      <c r="L33" s="302"/>
      <c r="M33" s="302"/>
      <c r="N33" s="302"/>
      <c r="O33" s="302"/>
      <c r="P33" s="302"/>
      <c r="Q33" s="302"/>
      <c r="R33" s="302"/>
      <c r="S33" s="302"/>
      <c r="T33" s="302"/>
      <c r="U33" s="302"/>
      <c r="V33" s="302"/>
      <c r="W33" s="302"/>
      <c r="X33" s="302"/>
      <c r="Y33" s="302"/>
      <c r="Z33" s="302"/>
      <c r="AA33" s="302"/>
      <c r="AC33" s="94" t="s">
        <v>213</v>
      </c>
      <c r="AD33" s="95"/>
      <c r="AE33" s="79">
        <f>COUNTIFS($E$31:$E$150,"x",$J$31:$J$150,"x")</f>
        <v>0</v>
      </c>
    </row>
    <row r="34" spans="1:39" s="10" customFormat="1" ht="22.5" customHeight="1" x14ac:dyDescent="0.3">
      <c r="A34" s="13" t="s">
        <v>122</v>
      </c>
      <c r="B34" s="23"/>
      <c r="C34" s="23"/>
      <c r="D34" s="255"/>
      <c r="E34" s="255"/>
      <c r="F34" s="25"/>
      <c r="G34" s="23"/>
      <c r="H34" s="26"/>
      <c r="I34" s="26"/>
      <c r="J34" s="26"/>
      <c r="K34" s="261">
        <f t="shared" si="6"/>
        <v>0</v>
      </c>
      <c r="L34" s="302"/>
      <c r="M34" s="302"/>
      <c r="N34" s="302"/>
      <c r="O34" s="302"/>
      <c r="P34" s="302"/>
      <c r="Q34" s="302"/>
      <c r="R34" s="302"/>
      <c r="S34" s="302"/>
      <c r="T34" s="302"/>
      <c r="U34" s="302"/>
      <c r="V34" s="302"/>
      <c r="W34" s="302"/>
      <c r="X34" s="302"/>
      <c r="Y34" s="302"/>
      <c r="Z34" s="302"/>
      <c r="AA34" s="302"/>
      <c r="AC34" s="65"/>
      <c r="AD34" s="65"/>
      <c r="AE34" s="65"/>
    </row>
    <row r="35" spans="1:39" s="10" customFormat="1" ht="22.5" customHeight="1" x14ac:dyDescent="0.3">
      <c r="A35" s="13" t="s">
        <v>123</v>
      </c>
      <c r="B35" s="23"/>
      <c r="C35" s="23"/>
      <c r="D35" s="255"/>
      <c r="E35" s="255"/>
      <c r="F35" s="25"/>
      <c r="G35" s="23"/>
      <c r="H35" s="26"/>
      <c r="I35" s="26"/>
      <c r="J35" s="26"/>
      <c r="K35" s="261">
        <f t="shared" si="6"/>
        <v>0</v>
      </c>
      <c r="L35" s="302"/>
      <c r="M35" s="302"/>
      <c r="N35" s="302"/>
      <c r="O35" s="302"/>
      <c r="P35" s="302"/>
      <c r="Q35" s="302"/>
      <c r="R35" s="302"/>
      <c r="S35" s="302"/>
      <c r="T35" s="302"/>
      <c r="U35" s="302"/>
      <c r="V35" s="302"/>
      <c r="W35" s="302"/>
      <c r="X35" s="302"/>
      <c r="Y35" s="302"/>
      <c r="Z35" s="302"/>
      <c r="AA35" s="302"/>
      <c r="AC35" s="70"/>
      <c r="AD35" s="70"/>
      <c r="AE35" s="72"/>
    </row>
    <row r="36" spans="1:39" s="10" customFormat="1" ht="22.5" customHeight="1" x14ac:dyDescent="0.3">
      <c r="A36" s="13" t="s">
        <v>124</v>
      </c>
      <c r="B36" s="23"/>
      <c r="C36" s="23"/>
      <c r="D36" s="255"/>
      <c r="E36" s="255"/>
      <c r="F36" s="25"/>
      <c r="G36" s="23"/>
      <c r="H36" s="26"/>
      <c r="I36" s="26"/>
      <c r="J36" s="26"/>
      <c r="K36" s="261">
        <f t="shared" si="6"/>
        <v>0</v>
      </c>
      <c r="L36" s="302"/>
      <c r="M36" s="302"/>
      <c r="N36" s="302"/>
      <c r="O36" s="302"/>
      <c r="P36" s="302"/>
      <c r="Q36" s="302"/>
      <c r="R36" s="302"/>
      <c r="S36" s="302"/>
      <c r="T36" s="302"/>
      <c r="U36" s="302"/>
      <c r="V36" s="302"/>
      <c r="W36" s="302"/>
      <c r="X36" s="302"/>
      <c r="Y36" s="302"/>
      <c r="Z36" s="302"/>
      <c r="AA36" s="302"/>
      <c r="AC36" s="91" t="s">
        <v>214</v>
      </c>
      <c r="AD36" s="92"/>
      <c r="AE36" s="79"/>
    </row>
    <row r="37" spans="1:39" s="10" customFormat="1" ht="22.5" customHeight="1" x14ac:dyDescent="0.3">
      <c r="A37" s="13" t="s">
        <v>125</v>
      </c>
      <c r="B37" s="23"/>
      <c r="C37" s="23"/>
      <c r="D37" s="255"/>
      <c r="E37" s="255"/>
      <c r="F37" s="25"/>
      <c r="G37" s="23"/>
      <c r="H37" s="26"/>
      <c r="I37" s="26"/>
      <c r="J37" s="26"/>
      <c r="K37" s="261">
        <f t="shared" si="6"/>
        <v>0</v>
      </c>
      <c r="L37" s="302"/>
      <c r="M37" s="302"/>
      <c r="N37" s="302"/>
      <c r="O37" s="302"/>
      <c r="P37" s="302"/>
      <c r="Q37" s="302"/>
      <c r="R37" s="302"/>
      <c r="S37" s="302"/>
      <c r="T37" s="302"/>
      <c r="U37" s="302"/>
      <c r="V37" s="302"/>
      <c r="W37" s="302"/>
      <c r="X37" s="302"/>
      <c r="Y37" s="302"/>
      <c r="Z37" s="302"/>
      <c r="AA37" s="302"/>
      <c r="AC37" s="300" t="s">
        <v>212</v>
      </c>
      <c r="AD37" s="301"/>
      <c r="AE37" s="78"/>
    </row>
    <row r="38" spans="1:39" s="10" customFormat="1" ht="22.5" customHeight="1" x14ac:dyDescent="0.3">
      <c r="A38" s="13" t="s">
        <v>126</v>
      </c>
      <c r="B38" s="23"/>
      <c r="C38" s="23"/>
      <c r="D38" s="255"/>
      <c r="E38" s="255"/>
      <c r="F38" s="25"/>
      <c r="G38" s="23"/>
      <c r="H38" s="26"/>
      <c r="I38" s="26"/>
      <c r="J38" s="26"/>
      <c r="K38" s="261">
        <f t="shared" si="6"/>
        <v>0</v>
      </c>
      <c r="L38" s="302"/>
      <c r="M38" s="302"/>
      <c r="N38" s="302"/>
      <c r="O38" s="302"/>
      <c r="P38" s="302"/>
      <c r="Q38" s="302"/>
      <c r="R38" s="302"/>
      <c r="S38" s="302"/>
      <c r="T38" s="302"/>
      <c r="U38" s="302"/>
      <c r="V38" s="302"/>
      <c r="W38" s="302"/>
      <c r="X38" s="302"/>
      <c r="Y38" s="302"/>
      <c r="Z38" s="302"/>
      <c r="AA38" s="302"/>
      <c r="AC38" s="94" t="s">
        <v>137</v>
      </c>
      <c r="AD38" s="95"/>
      <c r="AE38" s="79">
        <f>COUNTIFS($D$31:$D$150,"x",$H$31:$H$150,"x")</f>
        <v>0</v>
      </c>
    </row>
    <row r="39" spans="1:39" ht="22.5" customHeight="1" x14ac:dyDescent="0.3">
      <c r="A39" s="249" t="s">
        <v>127</v>
      </c>
      <c r="B39" s="23"/>
      <c r="C39" s="23"/>
      <c r="D39" s="255"/>
      <c r="E39" s="255"/>
      <c r="F39" s="247"/>
      <c r="G39" s="23"/>
      <c r="H39" s="26"/>
      <c r="I39" s="26"/>
      <c r="J39" s="26"/>
      <c r="K39" s="261">
        <f t="shared" ref="K39:K48" si="7">(16-COUNTIF(L39:AA39,""))*3</f>
        <v>0</v>
      </c>
      <c r="L39" s="302"/>
      <c r="M39" s="302"/>
      <c r="N39" s="302"/>
      <c r="O39" s="302"/>
      <c r="P39" s="302"/>
      <c r="Q39" s="302"/>
      <c r="R39" s="302"/>
      <c r="S39" s="302"/>
      <c r="T39" s="302"/>
      <c r="U39" s="302"/>
      <c r="V39" s="302"/>
      <c r="W39" s="302"/>
      <c r="X39" s="302"/>
      <c r="Y39" s="302"/>
      <c r="Z39" s="302"/>
      <c r="AA39" s="302"/>
      <c r="AC39" s="94" t="s">
        <v>118</v>
      </c>
      <c r="AD39" s="95"/>
      <c r="AE39" s="79">
        <f>COUNTIFS($D$31:$D$150,"x",$I$31:$I$150,"x")</f>
        <v>0</v>
      </c>
    </row>
    <row r="40" spans="1:39" ht="22.5" customHeight="1" x14ac:dyDescent="0.3">
      <c r="A40" s="249" t="s">
        <v>128</v>
      </c>
      <c r="B40" s="23"/>
      <c r="C40" s="23"/>
      <c r="D40" s="255"/>
      <c r="E40" s="255"/>
      <c r="F40" s="247"/>
      <c r="G40" s="23"/>
      <c r="H40" s="26"/>
      <c r="I40" s="26"/>
      <c r="J40" s="26"/>
      <c r="K40" s="261">
        <f t="shared" si="7"/>
        <v>0</v>
      </c>
      <c r="L40" s="302"/>
      <c r="M40" s="302"/>
      <c r="N40" s="302"/>
      <c r="O40" s="302"/>
      <c r="P40" s="302"/>
      <c r="Q40" s="302"/>
      <c r="R40" s="302"/>
      <c r="S40" s="302"/>
      <c r="T40" s="302"/>
      <c r="U40" s="302"/>
      <c r="V40" s="302"/>
      <c r="W40" s="302"/>
      <c r="X40" s="302"/>
      <c r="Y40" s="302"/>
      <c r="Z40" s="302"/>
      <c r="AA40" s="302"/>
      <c r="AC40" s="94" t="s">
        <v>213</v>
      </c>
      <c r="AD40" s="95"/>
      <c r="AE40" s="79">
        <f>COUNTIFS($D$31:$D$150,"x",$J$31:$J$150,"x")</f>
        <v>0</v>
      </c>
    </row>
    <row r="41" spans="1:39" ht="22.5" customHeight="1" x14ac:dyDescent="0.3">
      <c r="A41" s="249" t="s">
        <v>129</v>
      </c>
      <c r="B41" s="23"/>
      <c r="C41" s="23"/>
      <c r="D41" s="255"/>
      <c r="E41" s="255"/>
      <c r="F41" s="247"/>
      <c r="G41" s="23"/>
      <c r="H41" s="26"/>
      <c r="I41" s="26"/>
      <c r="J41" s="26"/>
      <c r="K41" s="261">
        <f t="shared" si="7"/>
        <v>0</v>
      </c>
      <c r="L41" s="302"/>
      <c r="M41" s="302"/>
      <c r="N41" s="302"/>
      <c r="O41" s="302"/>
      <c r="P41" s="302"/>
      <c r="Q41" s="302"/>
      <c r="R41" s="302"/>
      <c r="S41" s="302"/>
      <c r="T41" s="302"/>
      <c r="U41" s="302"/>
      <c r="V41" s="302"/>
      <c r="W41" s="302"/>
      <c r="X41" s="302"/>
      <c r="Y41" s="302"/>
      <c r="Z41" s="302"/>
      <c r="AA41" s="302"/>
    </row>
    <row r="42" spans="1:39" ht="22.5" customHeight="1" x14ac:dyDescent="0.3">
      <c r="A42" s="249" t="s">
        <v>130</v>
      </c>
      <c r="B42" s="23"/>
      <c r="C42" s="23"/>
      <c r="D42" s="255"/>
      <c r="E42" s="255"/>
      <c r="F42" s="247"/>
      <c r="G42" s="23"/>
      <c r="H42" s="26"/>
      <c r="I42" s="26"/>
      <c r="J42" s="26"/>
      <c r="K42" s="261">
        <f t="shared" si="7"/>
        <v>0</v>
      </c>
      <c r="L42" s="302"/>
      <c r="M42" s="302"/>
      <c r="N42" s="302"/>
      <c r="O42" s="302"/>
      <c r="P42" s="302"/>
      <c r="Q42" s="302"/>
      <c r="R42" s="302"/>
      <c r="S42" s="302"/>
      <c r="T42" s="302"/>
      <c r="U42" s="302"/>
      <c r="V42" s="302"/>
      <c r="W42" s="302"/>
      <c r="X42" s="302"/>
      <c r="Y42" s="302"/>
      <c r="Z42" s="302"/>
      <c r="AA42" s="302"/>
    </row>
    <row r="43" spans="1:39" ht="22.5" customHeight="1" x14ac:dyDescent="0.3">
      <c r="A43" s="249" t="s">
        <v>131</v>
      </c>
      <c r="B43" s="23"/>
      <c r="C43" s="23"/>
      <c r="D43" s="255"/>
      <c r="E43" s="255"/>
      <c r="F43" s="247"/>
      <c r="G43" s="23"/>
      <c r="H43" s="26"/>
      <c r="I43" s="26"/>
      <c r="J43" s="26"/>
      <c r="K43" s="261">
        <f t="shared" si="7"/>
        <v>0</v>
      </c>
      <c r="L43" s="302"/>
      <c r="M43" s="302"/>
      <c r="N43" s="302"/>
      <c r="O43" s="302"/>
      <c r="P43" s="302"/>
      <c r="Q43" s="302"/>
      <c r="R43" s="302"/>
      <c r="S43" s="302"/>
      <c r="T43" s="302"/>
      <c r="U43" s="302"/>
      <c r="V43" s="302"/>
      <c r="W43" s="302"/>
      <c r="X43" s="302"/>
      <c r="Y43" s="302"/>
      <c r="Z43" s="302"/>
      <c r="AA43" s="302"/>
    </row>
    <row r="44" spans="1:39" s="10" customFormat="1" ht="22.5" customHeight="1" x14ac:dyDescent="0.3">
      <c r="A44" s="249" t="s">
        <v>132</v>
      </c>
      <c r="B44" s="23"/>
      <c r="C44" s="23"/>
      <c r="D44" s="255"/>
      <c r="E44" s="255"/>
      <c r="F44" s="25"/>
      <c r="G44" s="23"/>
      <c r="H44" s="26"/>
      <c r="I44" s="26"/>
      <c r="J44" s="26"/>
      <c r="K44" s="261">
        <f t="shared" si="7"/>
        <v>0</v>
      </c>
      <c r="L44" s="302"/>
      <c r="M44" s="302"/>
      <c r="N44" s="302"/>
      <c r="O44" s="302"/>
      <c r="P44" s="302"/>
      <c r="Q44" s="302"/>
      <c r="R44" s="302"/>
      <c r="S44" s="302"/>
      <c r="T44" s="302"/>
      <c r="U44" s="302"/>
      <c r="V44" s="302"/>
      <c r="W44" s="302"/>
      <c r="X44" s="302"/>
      <c r="Y44" s="302"/>
      <c r="Z44" s="302"/>
      <c r="AA44" s="302"/>
    </row>
    <row r="45" spans="1:39" s="10" customFormat="1" ht="22.5" customHeight="1" x14ac:dyDescent="0.3">
      <c r="A45" s="249" t="s">
        <v>133</v>
      </c>
      <c r="B45" s="23"/>
      <c r="C45" s="23"/>
      <c r="D45" s="255"/>
      <c r="E45" s="255"/>
      <c r="F45" s="25"/>
      <c r="G45" s="23"/>
      <c r="H45" s="26"/>
      <c r="I45" s="26"/>
      <c r="J45" s="26"/>
      <c r="K45" s="261">
        <f t="shared" si="7"/>
        <v>0</v>
      </c>
      <c r="L45" s="302"/>
      <c r="M45" s="302"/>
      <c r="N45" s="302"/>
      <c r="O45" s="302"/>
      <c r="P45" s="302"/>
      <c r="Q45" s="302"/>
      <c r="R45" s="302"/>
      <c r="S45" s="302"/>
      <c r="T45" s="302"/>
      <c r="U45" s="302"/>
      <c r="V45" s="302"/>
      <c r="W45" s="302"/>
      <c r="X45" s="302"/>
      <c r="Y45" s="302"/>
      <c r="Z45" s="302"/>
      <c r="AA45" s="302"/>
      <c r="AC45" s="65"/>
      <c r="AD45" s="65"/>
      <c r="AE45" s="65"/>
      <c r="AF45" s="65"/>
      <c r="AG45" s="65"/>
      <c r="AH45" s="65"/>
      <c r="AI45" s="65"/>
      <c r="AJ45" s="65"/>
      <c r="AK45" s="65"/>
      <c r="AL45" s="65"/>
      <c r="AM45" s="65"/>
    </row>
    <row r="46" spans="1:39" s="10" customFormat="1" ht="22.5" customHeight="1" x14ac:dyDescent="0.3">
      <c r="A46" s="249" t="s">
        <v>134</v>
      </c>
      <c r="B46" s="23"/>
      <c r="C46" s="23"/>
      <c r="D46" s="255"/>
      <c r="E46" s="255"/>
      <c r="F46" s="25"/>
      <c r="G46" s="23"/>
      <c r="H46" s="26"/>
      <c r="I46" s="26"/>
      <c r="J46" s="26"/>
      <c r="K46" s="261">
        <f t="shared" si="7"/>
        <v>0</v>
      </c>
      <c r="L46" s="302"/>
      <c r="M46" s="302"/>
      <c r="N46" s="302"/>
      <c r="O46" s="302"/>
      <c r="P46" s="302"/>
      <c r="Q46" s="302"/>
      <c r="R46" s="302"/>
      <c r="S46" s="302"/>
      <c r="T46" s="302"/>
      <c r="U46" s="302"/>
      <c r="V46" s="302"/>
      <c r="W46" s="302"/>
      <c r="X46" s="302"/>
      <c r="Y46" s="302"/>
      <c r="Z46" s="302"/>
      <c r="AA46" s="302"/>
      <c r="AC46" s="65"/>
      <c r="AD46" s="65"/>
      <c r="AE46" s="65"/>
      <c r="AF46" s="65"/>
      <c r="AG46" s="65"/>
      <c r="AH46" s="65"/>
      <c r="AI46" s="65"/>
      <c r="AJ46" s="65"/>
      <c r="AK46" s="65"/>
      <c r="AL46" s="65"/>
      <c r="AM46" s="65"/>
    </row>
    <row r="47" spans="1:39" s="10" customFormat="1" ht="22.5" customHeight="1" x14ac:dyDescent="0.3">
      <c r="A47" s="249" t="s">
        <v>135</v>
      </c>
      <c r="B47" s="23"/>
      <c r="C47" s="23"/>
      <c r="D47" s="255"/>
      <c r="E47" s="255"/>
      <c r="F47" s="25"/>
      <c r="G47" s="23"/>
      <c r="H47" s="26"/>
      <c r="I47" s="26"/>
      <c r="J47" s="26"/>
      <c r="K47" s="261">
        <f t="shared" si="7"/>
        <v>0</v>
      </c>
      <c r="L47" s="302"/>
      <c r="M47" s="302"/>
      <c r="N47" s="302"/>
      <c r="O47" s="302"/>
      <c r="P47" s="302"/>
      <c r="Q47" s="302"/>
      <c r="R47" s="302"/>
      <c r="S47" s="302"/>
      <c r="T47" s="302"/>
      <c r="U47" s="302"/>
      <c r="V47" s="302"/>
      <c r="W47" s="302"/>
      <c r="X47" s="302"/>
      <c r="Y47" s="302"/>
      <c r="Z47" s="302"/>
      <c r="AA47" s="302"/>
      <c r="AC47" s="65"/>
      <c r="AD47" s="65"/>
      <c r="AE47" s="65"/>
      <c r="AF47" s="65"/>
      <c r="AG47" s="65"/>
      <c r="AH47" s="65"/>
      <c r="AI47" s="65"/>
      <c r="AJ47" s="65"/>
      <c r="AK47" s="65"/>
      <c r="AL47" s="65"/>
      <c r="AM47" s="65"/>
    </row>
    <row r="48" spans="1:39" s="10" customFormat="1" ht="22.5" customHeight="1" x14ac:dyDescent="0.3">
      <c r="A48" s="249" t="s">
        <v>136</v>
      </c>
      <c r="B48" s="23"/>
      <c r="C48" s="23"/>
      <c r="D48" s="255"/>
      <c r="E48" s="255"/>
      <c r="F48" s="25"/>
      <c r="G48" s="23"/>
      <c r="H48" s="26"/>
      <c r="I48" s="26"/>
      <c r="J48" s="26"/>
      <c r="K48" s="261">
        <f t="shared" si="7"/>
        <v>0</v>
      </c>
      <c r="L48" s="302"/>
      <c r="M48" s="302"/>
      <c r="N48" s="302"/>
      <c r="O48" s="302"/>
      <c r="P48" s="302"/>
      <c r="Q48" s="302"/>
      <c r="R48" s="302"/>
      <c r="S48" s="302"/>
      <c r="T48" s="302"/>
      <c r="U48" s="302"/>
      <c r="V48" s="302"/>
      <c r="W48" s="302"/>
      <c r="X48" s="302"/>
      <c r="Y48" s="302"/>
      <c r="Z48" s="302"/>
      <c r="AA48" s="302"/>
      <c r="AC48" s="65"/>
      <c r="AD48" s="65"/>
      <c r="AE48" s="65"/>
      <c r="AF48" s="65"/>
      <c r="AG48" s="65"/>
      <c r="AH48" s="65"/>
      <c r="AI48" s="65"/>
      <c r="AJ48" s="65"/>
      <c r="AK48" s="65"/>
      <c r="AL48" s="65"/>
      <c r="AM48" s="65"/>
    </row>
    <row r="49" spans="1:39" x14ac:dyDescent="0.3">
      <c r="A49" s="248"/>
      <c r="B49" s="248"/>
      <c r="C49" s="248"/>
      <c r="D49" s="248"/>
      <c r="E49" s="248"/>
      <c r="F49" s="248"/>
      <c r="G49" s="248"/>
      <c r="H49" s="248"/>
      <c r="I49" s="248"/>
      <c r="J49" s="248"/>
      <c r="K49" s="253"/>
      <c r="L49" s="313"/>
      <c r="M49" s="313"/>
      <c r="N49" s="313"/>
      <c r="O49" s="313"/>
      <c r="P49" s="313"/>
      <c r="Q49" s="313"/>
      <c r="R49" s="313"/>
      <c r="S49" s="313"/>
      <c r="T49" s="313"/>
      <c r="U49" s="313"/>
      <c r="V49" s="313"/>
      <c r="W49" s="313"/>
      <c r="X49" s="313"/>
      <c r="Y49" s="313"/>
      <c r="Z49" s="313"/>
      <c r="AA49" s="313"/>
      <c r="AF49" s="71"/>
    </row>
    <row r="50" spans="1:39" x14ac:dyDescent="0.3">
      <c r="A50" s="5" t="s">
        <v>151</v>
      </c>
      <c r="B50" s="5"/>
      <c r="C50" s="5"/>
      <c r="D50" s="6"/>
      <c r="E50" s="6"/>
      <c r="F50" s="7"/>
      <c r="G50" s="5"/>
      <c r="H50" s="5"/>
      <c r="I50" s="5"/>
      <c r="J50" s="5"/>
      <c r="K50" s="254"/>
      <c r="L50" s="320"/>
      <c r="M50" s="320"/>
      <c r="N50" s="320"/>
      <c r="O50" s="320"/>
      <c r="P50" s="320"/>
      <c r="Q50" s="320"/>
      <c r="R50" s="320"/>
      <c r="S50" s="320"/>
      <c r="T50" s="320"/>
      <c r="U50" s="320"/>
      <c r="V50" s="320"/>
      <c r="W50" s="320"/>
      <c r="X50" s="320"/>
      <c r="Y50" s="320"/>
      <c r="Z50" s="320"/>
      <c r="AA50" s="320"/>
      <c r="AF50" s="71"/>
    </row>
    <row r="51" spans="1:39" s="10" customFormat="1" ht="27.3" customHeight="1" x14ac:dyDescent="0.3">
      <c r="A51" s="305" t="s">
        <v>115</v>
      </c>
      <c r="B51" s="307" t="s">
        <v>156</v>
      </c>
      <c r="C51" s="307" t="s">
        <v>155</v>
      </c>
      <c r="D51" s="307" t="s">
        <v>139</v>
      </c>
      <c r="E51" s="307" t="s">
        <v>138</v>
      </c>
      <c r="F51" s="307" t="s">
        <v>153</v>
      </c>
      <c r="G51" s="307" t="s">
        <v>154</v>
      </c>
      <c r="H51" s="90"/>
      <c r="I51" s="18" t="s">
        <v>116</v>
      </c>
      <c r="J51" s="252"/>
      <c r="K51" s="322" t="s">
        <v>245</v>
      </c>
      <c r="L51" s="311" t="str">
        <f>L29</f>
        <v/>
      </c>
      <c r="M51" s="309" t="s">
        <v>246</v>
      </c>
      <c r="N51" s="311" t="str">
        <f>N29</f>
        <v/>
      </c>
      <c r="O51" s="309" t="s">
        <v>247</v>
      </c>
      <c r="P51" s="311" t="str">
        <f>P29</f>
        <v/>
      </c>
      <c r="Q51" s="309" t="s">
        <v>248</v>
      </c>
      <c r="R51" s="311" t="str">
        <f>R29</f>
        <v/>
      </c>
      <c r="S51" s="309" t="s">
        <v>249</v>
      </c>
      <c r="T51" s="311" t="str">
        <f>T29</f>
        <v/>
      </c>
      <c r="U51" s="309" t="s">
        <v>250</v>
      </c>
      <c r="V51" s="311" t="str">
        <f>V29</f>
        <v/>
      </c>
      <c r="W51" s="309" t="s">
        <v>251</v>
      </c>
      <c r="X51" s="311" t="str">
        <f>X29</f>
        <v/>
      </c>
      <c r="Y51" s="309" t="s">
        <v>252</v>
      </c>
      <c r="Z51" s="311" t="str">
        <f>Z29</f>
        <v/>
      </c>
      <c r="AA51" s="309" t="s">
        <v>253</v>
      </c>
      <c r="AC51" s="65"/>
      <c r="AD51" s="65"/>
      <c r="AE51" s="65"/>
      <c r="AF51" s="65"/>
      <c r="AG51" s="65"/>
      <c r="AH51" s="65"/>
      <c r="AI51" s="65"/>
      <c r="AJ51" s="65"/>
      <c r="AK51" s="65"/>
      <c r="AL51" s="65"/>
      <c r="AM51" s="65"/>
    </row>
    <row r="52" spans="1:39" s="10" customFormat="1" ht="27.3" customHeight="1" x14ac:dyDescent="0.3">
      <c r="A52" s="306"/>
      <c r="B52" s="308"/>
      <c r="C52" s="308"/>
      <c r="D52" s="308"/>
      <c r="E52" s="308"/>
      <c r="F52" s="308"/>
      <c r="G52" s="308"/>
      <c r="H52" s="15" t="s">
        <v>137</v>
      </c>
      <c r="I52" s="15" t="s">
        <v>118</v>
      </c>
      <c r="J52" s="15" t="s">
        <v>146</v>
      </c>
      <c r="K52" s="323"/>
      <c r="L52" s="312"/>
      <c r="M52" s="310"/>
      <c r="N52" s="312" t="s">
        <v>254</v>
      </c>
      <c r="O52" s="310" t="s">
        <v>247</v>
      </c>
      <c r="P52" s="312" t="s">
        <v>255</v>
      </c>
      <c r="Q52" s="310" t="s">
        <v>248</v>
      </c>
      <c r="R52" s="312" t="s">
        <v>256</v>
      </c>
      <c r="S52" s="310" t="s">
        <v>249</v>
      </c>
      <c r="T52" s="312" t="s">
        <v>257</v>
      </c>
      <c r="U52" s="310" t="s">
        <v>250</v>
      </c>
      <c r="V52" s="312" t="s">
        <v>258</v>
      </c>
      <c r="W52" s="310" t="s">
        <v>251</v>
      </c>
      <c r="X52" s="312" t="s">
        <v>259</v>
      </c>
      <c r="Y52" s="310" t="s">
        <v>252</v>
      </c>
      <c r="Z52" s="312" t="s">
        <v>260</v>
      </c>
      <c r="AA52" s="310" t="s">
        <v>253</v>
      </c>
      <c r="AC52" s="65"/>
      <c r="AD52" s="65"/>
      <c r="AE52" s="65"/>
      <c r="AF52" s="65"/>
      <c r="AG52" s="65"/>
      <c r="AH52" s="65"/>
      <c r="AI52" s="65"/>
      <c r="AJ52" s="65"/>
      <c r="AK52" s="65"/>
      <c r="AL52" s="65"/>
      <c r="AM52" s="65"/>
    </row>
    <row r="53" spans="1:39" s="10" customFormat="1" ht="22.5" customHeight="1" x14ac:dyDescent="0.3">
      <c r="A53" s="13">
        <v>19</v>
      </c>
      <c r="B53" s="23"/>
      <c r="C53" s="23"/>
      <c r="D53" s="255"/>
      <c r="E53" s="255"/>
      <c r="F53" s="25"/>
      <c r="G53" s="23"/>
      <c r="H53" s="26"/>
      <c r="I53" s="26"/>
      <c r="J53" s="26"/>
      <c r="K53" s="261">
        <f t="shared" ref="K53:K80" si="8">(16-COUNTIF(L53:AA53,""))*3</f>
        <v>0</v>
      </c>
      <c r="L53" s="302"/>
      <c r="M53" s="302"/>
      <c r="N53" s="302"/>
      <c r="O53" s="302"/>
      <c r="P53" s="302"/>
      <c r="Q53" s="302"/>
      <c r="R53" s="302"/>
      <c r="S53" s="302"/>
      <c r="T53" s="302"/>
      <c r="U53" s="302"/>
      <c r="V53" s="302"/>
      <c r="W53" s="302"/>
      <c r="X53" s="302"/>
      <c r="Y53" s="302"/>
      <c r="Z53" s="302"/>
      <c r="AA53" s="302"/>
      <c r="AC53" s="65"/>
      <c r="AD53" s="65"/>
      <c r="AE53" s="65"/>
      <c r="AF53" s="65"/>
      <c r="AG53" s="65"/>
      <c r="AH53" s="65"/>
      <c r="AI53" s="65"/>
      <c r="AJ53" s="65"/>
      <c r="AK53" s="65"/>
      <c r="AL53" s="65"/>
      <c r="AM53" s="65"/>
    </row>
    <row r="54" spans="1:39" s="10" customFormat="1" ht="22.5" customHeight="1" x14ac:dyDescent="0.3">
      <c r="A54" s="13">
        <v>20</v>
      </c>
      <c r="B54" s="23"/>
      <c r="C54" s="23"/>
      <c r="D54" s="255"/>
      <c r="E54" s="255"/>
      <c r="F54" s="25"/>
      <c r="G54" s="23"/>
      <c r="H54" s="26"/>
      <c r="I54" s="26"/>
      <c r="J54" s="26"/>
      <c r="K54" s="261">
        <f t="shared" si="8"/>
        <v>0</v>
      </c>
      <c r="L54" s="302"/>
      <c r="M54" s="302"/>
      <c r="N54" s="302"/>
      <c r="O54" s="302"/>
      <c r="P54" s="302"/>
      <c r="Q54" s="302"/>
      <c r="R54" s="302"/>
      <c r="S54" s="302"/>
      <c r="T54" s="302"/>
      <c r="U54" s="302"/>
      <c r="V54" s="302"/>
      <c r="W54" s="302"/>
      <c r="X54" s="302"/>
      <c r="Y54" s="302"/>
      <c r="Z54" s="302"/>
      <c r="AA54" s="302"/>
      <c r="AC54" s="65"/>
      <c r="AD54" s="65"/>
      <c r="AE54" s="65"/>
      <c r="AF54" s="65"/>
      <c r="AG54" s="65"/>
      <c r="AH54" s="65"/>
      <c r="AI54" s="65"/>
      <c r="AJ54" s="65"/>
      <c r="AK54" s="65"/>
      <c r="AL54" s="65"/>
      <c r="AM54" s="65"/>
    </row>
    <row r="55" spans="1:39" s="10" customFormat="1" ht="22.5" customHeight="1" x14ac:dyDescent="0.3">
      <c r="A55" s="249">
        <v>21</v>
      </c>
      <c r="B55" s="23"/>
      <c r="C55" s="23"/>
      <c r="D55" s="255"/>
      <c r="E55" s="255"/>
      <c r="F55" s="25"/>
      <c r="G55" s="23"/>
      <c r="H55" s="26"/>
      <c r="I55" s="26"/>
      <c r="J55" s="26"/>
      <c r="K55" s="261">
        <f t="shared" si="8"/>
        <v>0</v>
      </c>
      <c r="L55" s="302"/>
      <c r="M55" s="302"/>
      <c r="N55" s="302"/>
      <c r="O55" s="302"/>
      <c r="P55" s="302"/>
      <c r="Q55" s="302"/>
      <c r="R55" s="302"/>
      <c r="S55" s="302"/>
      <c r="T55" s="302"/>
      <c r="U55" s="302"/>
      <c r="V55" s="302"/>
      <c r="W55" s="302"/>
      <c r="X55" s="302"/>
      <c r="Y55" s="302"/>
      <c r="Z55" s="302"/>
      <c r="AA55" s="302"/>
      <c r="AC55" s="65"/>
      <c r="AD55" s="65"/>
      <c r="AE55" s="65"/>
      <c r="AF55" s="65"/>
      <c r="AG55" s="65"/>
      <c r="AH55" s="65"/>
      <c r="AI55" s="65"/>
      <c r="AJ55" s="65"/>
      <c r="AK55" s="65"/>
      <c r="AL55" s="65"/>
      <c r="AM55" s="65"/>
    </row>
    <row r="56" spans="1:39" s="10" customFormat="1" ht="22.5" customHeight="1" x14ac:dyDescent="0.3">
      <c r="A56" s="249">
        <v>22</v>
      </c>
      <c r="B56" s="23"/>
      <c r="C56" s="23"/>
      <c r="D56" s="255"/>
      <c r="E56" s="255"/>
      <c r="F56" s="25"/>
      <c r="G56" s="23"/>
      <c r="H56" s="26"/>
      <c r="I56" s="26"/>
      <c r="J56" s="26"/>
      <c r="K56" s="261">
        <f t="shared" si="8"/>
        <v>0</v>
      </c>
      <c r="L56" s="302"/>
      <c r="M56" s="302"/>
      <c r="N56" s="302"/>
      <c r="O56" s="302"/>
      <c r="P56" s="302"/>
      <c r="Q56" s="302"/>
      <c r="R56" s="302"/>
      <c r="S56" s="302"/>
      <c r="T56" s="302"/>
      <c r="U56" s="302"/>
      <c r="V56" s="302"/>
      <c r="W56" s="302"/>
      <c r="X56" s="302"/>
      <c r="Y56" s="302"/>
      <c r="Z56" s="302"/>
      <c r="AA56" s="302"/>
      <c r="AC56" s="65"/>
      <c r="AD56" s="65"/>
      <c r="AE56" s="65"/>
      <c r="AF56" s="65"/>
      <c r="AG56" s="65"/>
      <c r="AH56" s="65"/>
      <c r="AI56" s="65"/>
      <c r="AJ56" s="65"/>
      <c r="AK56" s="65"/>
      <c r="AL56" s="65"/>
      <c r="AM56" s="65"/>
    </row>
    <row r="57" spans="1:39" s="10" customFormat="1" ht="22.5" customHeight="1" x14ac:dyDescent="0.3">
      <c r="A57" s="249">
        <v>23</v>
      </c>
      <c r="B57" s="23"/>
      <c r="C57" s="23"/>
      <c r="D57" s="255"/>
      <c r="E57" s="255"/>
      <c r="F57" s="25"/>
      <c r="G57" s="23"/>
      <c r="H57" s="26"/>
      <c r="I57" s="26"/>
      <c r="J57" s="26"/>
      <c r="K57" s="261">
        <f t="shared" si="8"/>
        <v>0</v>
      </c>
      <c r="L57" s="302"/>
      <c r="M57" s="302"/>
      <c r="N57" s="302"/>
      <c r="O57" s="302"/>
      <c r="P57" s="302"/>
      <c r="Q57" s="302"/>
      <c r="R57" s="302"/>
      <c r="S57" s="302"/>
      <c r="T57" s="302"/>
      <c r="U57" s="302"/>
      <c r="V57" s="302"/>
      <c r="W57" s="302"/>
      <c r="X57" s="302"/>
      <c r="Y57" s="302"/>
      <c r="Z57" s="302"/>
      <c r="AA57" s="302"/>
      <c r="AC57" s="65"/>
      <c r="AD57" s="65"/>
      <c r="AE57" s="65"/>
      <c r="AF57" s="65"/>
      <c r="AG57" s="65"/>
      <c r="AH57" s="65"/>
      <c r="AI57" s="65"/>
      <c r="AJ57" s="65"/>
      <c r="AK57" s="65"/>
      <c r="AL57" s="65"/>
      <c r="AM57" s="65"/>
    </row>
    <row r="58" spans="1:39" s="10" customFormat="1" ht="22.5" customHeight="1" x14ac:dyDescent="0.3">
      <c r="A58" s="249">
        <v>24</v>
      </c>
      <c r="B58" s="23"/>
      <c r="C58" s="23"/>
      <c r="D58" s="255"/>
      <c r="E58" s="255"/>
      <c r="F58" s="25"/>
      <c r="G58" s="23"/>
      <c r="H58" s="26"/>
      <c r="I58" s="26"/>
      <c r="J58" s="26"/>
      <c r="K58" s="261">
        <f t="shared" si="8"/>
        <v>0</v>
      </c>
      <c r="L58" s="302"/>
      <c r="M58" s="302"/>
      <c r="N58" s="302"/>
      <c r="O58" s="302"/>
      <c r="P58" s="302"/>
      <c r="Q58" s="302"/>
      <c r="R58" s="302"/>
      <c r="S58" s="302"/>
      <c r="T58" s="302"/>
      <c r="U58" s="302"/>
      <c r="V58" s="302"/>
      <c r="W58" s="302"/>
      <c r="X58" s="302"/>
      <c r="Y58" s="302"/>
      <c r="Z58" s="302"/>
      <c r="AA58" s="302"/>
      <c r="AC58" s="65"/>
      <c r="AD58" s="65"/>
      <c r="AE58" s="65"/>
      <c r="AF58" s="65"/>
      <c r="AG58" s="65"/>
      <c r="AH58" s="65"/>
      <c r="AI58" s="65"/>
      <c r="AJ58" s="65"/>
      <c r="AK58" s="65"/>
      <c r="AL58" s="65"/>
      <c r="AM58" s="65"/>
    </row>
    <row r="59" spans="1:39" s="10" customFormat="1" ht="22.5" customHeight="1" x14ac:dyDescent="0.3">
      <c r="A59" s="249">
        <v>25</v>
      </c>
      <c r="B59" s="23"/>
      <c r="C59" s="23"/>
      <c r="D59" s="255"/>
      <c r="E59" s="255"/>
      <c r="F59" s="25"/>
      <c r="G59" s="23"/>
      <c r="H59" s="26"/>
      <c r="I59" s="26"/>
      <c r="J59" s="26"/>
      <c r="K59" s="261">
        <f t="shared" si="8"/>
        <v>0</v>
      </c>
      <c r="L59" s="302"/>
      <c r="M59" s="302"/>
      <c r="N59" s="302"/>
      <c r="O59" s="302"/>
      <c r="P59" s="302"/>
      <c r="Q59" s="302"/>
      <c r="R59" s="302"/>
      <c r="S59" s="302"/>
      <c r="T59" s="302"/>
      <c r="U59" s="302"/>
      <c r="V59" s="302"/>
      <c r="W59" s="302"/>
      <c r="X59" s="302"/>
      <c r="Y59" s="302"/>
      <c r="Z59" s="302"/>
      <c r="AA59" s="302"/>
      <c r="AC59" s="65"/>
      <c r="AD59" s="65"/>
      <c r="AE59" s="65"/>
      <c r="AF59" s="65"/>
      <c r="AG59" s="65"/>
      <c r="AH59" s="65"/>
      <c r="AI59" s="65"/>
      <c r="AJ59" s="65"/>
      <c r="AK59" s="65"/>
      <c r="AL59" s="65"/>
      <c r="AM59" s="65"/>
    </row>
    <row r="60" spans="1:39" s="10" customFormat="1" ht="22.5" customHeight="1" x14ac:dyDescent="0.3">
      <c r="A60" s="249">
        <v>26</v>
      </c>
      <c r="B60" s="23"/>
      <c r="C60" s="23"/>
      <c r="D60" s="255"/>
      <c r="E60" s="255"/>
      <c r="F60" s="25"/>
      <c r="G60" s="23"/>
      <c r="H60" s="26"/>
      <c r="I60" s="26"/>
      <c r="J60" s="26"/>
      <c r="K60" s="261">
        <f t="shared" si="8"/>
        <v>0</v>
      </c>
      <c r="L60" s="302"/>
      <c r="M60" s="302"/>
      <c r="N60" s="302"/>
      <c r="O60" s="302"/>
      <c r="P60" s="302"/>
      <c r="Q60" s="302"/>
      <c r="R60" s="302"/>
      <c r="S60" s="302"/>
      <c r="T60" s="302"/>
      <c r="U60" s="302"/>
      <c r="V60" s="302"/>
      <c r="W60" s="302"/>
      <c r="X60" s="302"/>
      <c r="Y60" s="302"/>
      <c r="Z60" s="302"/>
      <c r="AA60" s="302"/>
      <c r="AC60" s="65"/>
      <c r="AD60" s="65"/>
      <c r="AE60" s="65"/>
      <c r="AF60" s="65"/>
      <c r="AG60" s="65"/>
      <c r="AH60" s="65"/>
      <c r="AI60" s="65"/>
      <c r="AJ60" s="65"/>
      <c r="AK60" s="65"/>
      <c r="AL60" s="65"/>
      <c r="AM60" s="65"/>
    </row>
    <row r="61" spans="1:39" s="10" customFormat="1" ht="22.5" customHeight="1" x14ac:dyDescent="0.3">
      <c r="A61" s="249">
        <v>27</v>
      </c>
      <c r="B61" s="23"/>
      <c r="C61" s="23"/>
      <c r="D61" s="255"/>
      <c r="E61" s="255"/>
      <c r="F61" s="25"/>
      <c r="G61" s="23"/>
      <c r="H61" s="26"/>
      <c r="I61" s="26"/>
      <c r="J61" s="26"/>
      <c r="K61" s="261">
        <f t="shared" si="8"/>
        <v>0</v>
      </c>
      <c r="L61" s="302"/>
      <c r="M61" s="302"/>
      <c r="N61" s="302"/>
      <c r="O61" s="302"/>
      <c r="P61" s="302"/>
      <c r="Q61" s="302"/>
      <c r="R61" s="302"/>
      <c r="S61" s="302"/>
      <c r="T61" s="302"/>
      <c r="U61" s="302"/>
      <c r="V61" s="302"/>
      <c r="W61" s="302"/>
      <c r="X61" s="302"/>
      <c r="Y61" s="302"/>
      <c r="Z61" s="302"/>
      <c r="AA61" s="302"/>
      <c r="AC61" s="65"/>
      <c r="AD61" s="65"/>
      <c r="AE61" s="65"/>
      <c r="AF61" s="65"/>
      <c r="AG61" s="65"/>
      <c r="AH61" s="65"/>
      <c r="AI61" s="65"/>
      <c r="AJ61" s="65"/>
      <c r="AK61" s="65"/>
      <c r="AL61" s="65"/>
      <c r="AM61" s="65"/>
    </row>
    <row r="62" spans="1:39" s="10" customFormat="1" ht="22.5" customHeight="1" x14ac:dyDescent="0.3">
      <c r="A62" s="249">
        <v>28</v>
      </c>
      <c r="B62" s="23"/>
      <c r="C62" s="23"/>
      <c r="D62" s="255"/>
      <c r="E62" s="255"/>
      <c r="F62" s="25"/>
      <c r="G62" s="23"/>
      <c r="H62" s="26"/>
      <c r="I62" s="26"/>
      <c r="J62" s="26"/>
      <c r="K62" s="261">
        <f t="shared" si="8"/>
        <v>0</v>
      </c>
      <c r="L62" s="302"/>
      <c r="M62" s="302"/>
      <c r="N62" s="302"/>
      <c r="O62" s="302"/>
      <c r="P62" s="302"/>
      <c r="Q62" s="302"/>
      <c r="R62" s="302"/>
      <c r="S62" s="302"/>
      <c r="T62" s="302"/>
      <c r="U62" s="302"/>
      <c r="V62" s="302"/>
      <c r="W62" s="302"/>
      <c r="X62" s="302"/>
      <c r="Y62" s="302"/>
      <c r="Z62" s="302"/>
      <c r="AA62" s="302"/>
      <c r="AC62" s="65"/>
      <c r="AD62" s="65"/>
      <c r="AE62" s="65"/>
      <c r="AF62" s="65"/>
      <c r="AG62" s="65"/>
      <c r="AH62" s="65"/>
      <c r="AI62" s="65"/>
      <c r="AJ62" s="65"/>
      <c r="AK62" s="65"/>
      <c r="AL62" s="65"/>
      <c r="AM62" s="65"/>
    </row>
    <row r="63" spans="1:39" s="10" customFormat="1" ht="22.5" customHeight="1" x14ac:dyDescent="0.3">
      <c r="A63" s="249">
        <v>29</v>
      </c>
      <c r="B63" s="23"/>
      <c r="C63" s="23"/>
      <c r="D63" s="255"/>
      <c r="E63" s="255"/>
      <c r="F63" s="25"/>
      <c r="G63" s="23"/>
      <c r="H63" s="26"/>
      <c r="I63" s="26"/>
      <c r="J63" s="26"/>
      <c r="K63" s="261">
        <f t="shared" si="8"/>
        <v>0</v>
      </c>
      <c r="L63" s="302"/>
      <c r="M63" s="302"/>
      <c r="N63" s="302"/>
      <c r="O63" s="302"/>
      <c r="P63" s="302"/>
      <c r="Q63" s="302"/>
      <c r="R63" s="302"/>
      <c r="S63" s="302"/>
      <c r="T63" s="302"/>
      <c r="U63" s="302"/>
      <c r="V63" s="302"/>
      <c r="W63" s="302"/>
      <c r="X63" s="302"/>
      <c r="Y63" s="302"/>
      <c r="Z63" s="302"/>
      <c r="AA63" s="302"/>
      <c r="AC63" s="65"/>
      <c r="AD63" s="65"/>
      <c r="AE63" s="65"/>
      <c r="AF63" s="65"/>
      <c r="AG63" s="65"/>
      <c r="AH63" s="65"/>
      <c r="AI63" s="65"/>
      <c r="AJ63" s="65"/>
      <c r="AK63" s="65"/>
      <c r="AL63" s="65"/>
      <c r="AM63" s="65"/>
    </row>
    <row r="64" spans="1:39" s="10" customFormat="1" ht="22.5" customHeight="1" x14ac:dyDescent="0.3">
      <c r="A64" s="249">
        <v>30</v>
      </c>
      <c r="B64" s="23"/>
      <c r="C64" s="23"/>
      <c r="D64" s="255"/>
      <c r="E64" s="255"/>
      <c r="F64" s="25"/>
      <c r="G64" s="23"/>
      <c r="H64" s="26"/>
      <c r="I64" s="26"/>
      <c r="J64" s="26"/>
      <c r="K64" s="261">
        <f t="shared" si="8"/>
        <v>0</v>
      </c>
      <c r="L64" s="302"/>
      <c r="M64" s="302"/>
      <c r="N64" s="302"/>
      <c r="O64" s="302"/>
      <c r="P64" s="302"/>
      <c r="Q64" s="302"/>
      <c r="R64" s="302"/>
      <c r="S64" s="302"/>
      <c r="T64" s="302"/>
      <c r="U64" s="302"/>
      <c r="V64" s="302"/>
      <c r="W64" s="302"/>
      <c r="X64" s="302"/>
      <c r="Y64" s="302"/>
      <c r="Z64" s="302"/>
      <c r="AA64" s="302"/>
      <c r="AC64" s="65"/>
      <c r="AD64" s="65"/>
      <c r="AE64" s="65"/>
      <c r="AF64" s="65"/>
      <c r="AG64" s="65"/>
      <c r="AH64" s="65"/>
      <c r="AI64" s="65"/>
      <c r="AJ64" s="65"/>
      <c r="AK64" s="65"/>
      <c r="AL64" s="65"/>
      <c r="AM64" s="65"/>
    </row>
    <row r="65" spans="1:39" s="10" customFormat="1" ht="22.5" customHeight="1" x14ac:dyDescent="0.3">
      <c r="A65" s="249">
        <v>31</v>
      </c>
      <c r="B65" s="23"/>
      <c r="C65" s="23"/>
      <c r="D65" s="255"/>
      <c r="E65" s="255"/>
      <c r="F65" s="25"/>
      <c r="G65" s="23"/>
      <c r="H65" s="26"/>
      <c r="I65" s="26"/>
      <c r="J65" s="26"/>
      <c r="K65" s="261">
        <f t="shared" si="8"/>
        <v>0</v>
      </c>
      <c r="L65" s="302"/>
      <c r="M65" s="302"/>
      <c r="N65" s="302"/>
      <c r="O65" s="302"/>
      <c r="P65" s="302"/>
      <c r="Q65" s="302"/>
      <c r="R65" s="302"/>
      <c r="S65" s="302"/>
      <c r="T65" s="302"/>
      <c r="U65" s="302"/>
      <c r="V65" s="302"/>
      <c r="W65" s="302"/>
      <c r="X65" s="302"/>
      <c r="Y65" s="302"/>
      <c r="Z65" s="302"/>
      <c r="AA65" s="302"/>
      <c r="AC65" s="65"/>
      <c r="AD65" s="65"/>
      <c r="AE65" s="65"/>
      <c r="AF65" s="65"/>
      <c r="AG65" s="65"/>
      <c r="AH65" s="65"/>
      <c r="AI65" s="65"/>
      <c r="AJ65" s="65"/>
      <c r="AK65" s="65"/>
      <c r="AL65" s="65"/>
      <c r="AM65" s="65"/>
    </row>
    <row r="66" spans="1:39" s="10" customFormat="1" ht="22.5" customHeight="1" x14ac:dyDescent="0.3">
      <c r="A66" s="249">
        <v>32</v>
      </c>
      <c r="B66" s="23"/>
      <c r="C66" s="23"/>
      <c r="D66" s="255"/>
      <c r="E66" s="255"/>
      <c r="F66" s="25"/>
      <c r="G66" s="23"/>
      <c r="H66" s="26"/>
      <c r="I66" s="26"/>
      <c r="J66" s="26"/>
      <c r="K66" s="261">
        <f t="shared" si="8"/>
        <v>0</v>
      </c>
      <c r="L66" s="302"/>
      <c r="M66" s="302"/>
      <c r="N66" s="302"/>
      <c r="O66" s="302"/>
      <c r="P66" s="302"/>
      <c r="Q66" s="302"/>
      <c r="R66" s="302"/>
      <c r="S66" s="302"/>
      <c r="T66" s="302"/>
      <c r="U66" s="302"/>
      <c r="V66" s="302"/>
      <c r="W66" s="302"/>
      <c r="X66" s="302"/>
      <c r="Y66" s="302"/>
      <c r="Z66" s="302"/>
      <c r="AA66" s="302"/>
      <c r="AC66" s="65"/>
      <c r="AD66" s="65"/>
      <c r="AE66" s="65"/>
      <c r="AF66" s="65"/>
      <c r="AG66" s="65"/>
      <c r="AH66" s="65"/>
      <c r="AI66" s="65"/>
      <c r="AJ66" s="65"/>
      <c r="AK66" s="65"/>
      <c r="AL66" s="65"/>
      <c r="AM66" s="65"/>
    </row>
    <row r="67" spans="1:39" s="10" customFormat="1" ht="22.5" customHeight="1" x14ac:dyDescent="0.3">
      <c r="A67" s="249">
        <v>33</v>
      </c>
      <c r="B67" s="23"/>
      <c r="C67" s="23"/>
      <c r="D67" s="255"/>
      <c r="E67" s="255"/>
      <c r="F67" s="25"/>
      <c r="G67" s="23"/>
      <c r="H67" s="26"/>
      <c r="I67" s="26"/>
      <c r="J67" s="26"/>
      <c r="K67" s="261">
        <f t="shared" si="8"/>
        <v>0</v>
      </c>
      <c r="L67" s="302"/>
      <c r="M67" s="302"/>
      <c r="N67" s="302"/>
      <c r="O67" s="302"/>
      <c r="P67" s="302"/>
      <c r="Q67" s="302"/>
      <c r="R67" s="302"/>
      <c r="S67" s="302"/>
      <c r="T67" s="302"/>
      <c r="U67" s="302"/>
      <c r="V67" s="302"/>
      <c r="W67" s="302"/>
      <c r="X67" s="302"/>
      <c r="Y67" s="302"/>
      <c r="Z67" s="302"/>
      <c r="AA67" s="302"/>
      <c r="AC67" s="65"/>
      <c r="AD67" s="65"/>
      <c r="AE67" s="65"/>
      <c r="AF67" s="65"/>
      <c r="AG67" s="65"/>
      <c r="AH67" s="65"/>
      <c r="AI67" s="65"/>
      <c r="AJ67" s="65"/>
      <c r="AK67" s="65"/>
      <c r="AL67" s="65"/>
      <c r="AM67" s="65"/>
    </row>
    <row r="68" spans="1:39" s="10" customFormat="1" ht="22.5" customHeight="1" x14ac:dyDescent="0.3">
      <c r="A68" s="249">
        <v>34</v>
      </c>
      <c r="B68" s="23"/>
      <c r="C68" s="23"/>
      <c r="D68" s="255"/>
      <c r="E68" s="255"/>
      <c r="F68" s="25"/>
      <c r="G68" s="23"/>
      <c r="H68" s="26"/>
      <c r="I68" s="26"/>
      <c r="J68" s="26"/>
      <c r="K68" s="261">
        <f t="shared" si="8"/>
        <v>0</v>
      </c>
      <c r="L68" s="302"/>
      <c r="M68" s="302"/>
      <c r="N68" s="302"/>
      <c r="O68" s="302"/>
      <c r="P68" s="302"/>
      <c r="Q68" s="302"/>
      <c r="R68" s="302"/>
      <c r="S68" s="302"/>
      <c r="T68" s="302"/>
      <c r="U68" s="302"/>
      <c r="V68" s="302"/>
      <c r="W68" s="302"/>
      <c r="X68" s="302"/>
      <c r="Y68" s="302"/>
      <c r="Z68" s="302"/>
      <c r="AA68" s="302"/>
      <c r="AC68" s="65"/>
      <c r="AD68" s="65"/>
      <c r="AE68" s="65"/>
      <c r="AF68" s="65"/>
      <c r="AG68" s="65"/>
      <c r="AH68" s="65"/>
      <c r="AI68" s="65"/>
      <c r="AJ68" s="65"/>
      <c r="AK68" s="65"/>
      <c r="AL68" s="65"/>
      <c r="AM68" s="65"/>
    </row>
    <row r="69" spans="1:39" s="10" customFormat="1" ht="22.5" customHeight="1" x14ac:dyDescent="0.3">
      <c r="A69" s="249">
        <v>35</v>
      </c>
      <c r="B69" s="23"/>
      <c r="C69" s="23"/>
      <c r="D69" s="255"/>
      <c r="E69" s="255"/>
      <c r="F69" s="25"/>
      <c r="G69" s="23"/>
      <c r="H69" s="26"/>
      <c r="I69" s="26"/>
      <c r="J69" s="26"/>
      <c r="K69" s="261">
        <f t="shared" si="8"/>
        <v>0</v>
      </c>
      <c r="L69" s="302"/>
      <c r="M69" s="302"/>
      <c r="N69" s="302"/>
      <c r="O69" s="302"/>
      <c r="P69" s="302"/>
      <c r="Q69" s="302"/>
      <c r="R69" s="302"/>
      <c r="S69" s="302"/>
      <c r="T69" s="302"/>
      <c r="U69" s="302"/>
      <c r="V69" s="302"/>
      <c r="W69" s="302"/>
      <c r="X69" s="302"/>
      <c r="Y69" s="302"/>
      <c r="Z69" s="302"/>
      <c r="AA69" s="302"/>
      <c r="AC69" s="65"/>
      <c r="AD69" s="65"/>
      <c r="AE69" s="65"/>
      <c r="AF69" s="65"/>
      <c r="AG69" s="65"/>
      <c r="AH69" s="65"/>
      <c r="AI69" s="65"/>
      <c r="AJ69" s="65"/>
      <c r="AK69" s="65"/>
      <c r="AL69" s="65"/>
      <c r="AM69" s="65"/>
    </row>
    <row r="70" spans="1:39" s="10" customFormat="1" ht="22.5" customHeight="1" x14ac:dyDescent="0.3">
      <c r="A70" s="249">
        <v>36</v>
      </c>
      <c r="B70" s="23"/>
      <c r="C70" s="23"/>
      <c r="D70" s="255"/>
      <c r="E70" s="255"/>
      <c r="F70" s="25"/>
      <c r="G70" s="23"/>
      <c r="H70" s="26"/>
      <c r="I70" s="26"/>
      <c r="J70" s="26"/>
      <c r="K70" s="261">
        <f t="shared" si="8"/>
        <v>0</v>
      </c>
      <c r="L70" s="302"/>
      <c r="M70" s="302"/>
      <c r="N70" s="302"/>
      <c r="O70" s="302"/>
      <c r="P70" s="302"/>
      <c r="Q70" s="302"/>
      <c r="R70" s="302"/>
      <c r="S70" s="302"/>
      <c r="T70" s="302"/>
      <c r="U70" s="302"/>
      <c r="V70" s="302"/>
      <c r="W70" s="302"/>
      <c r="X70" s="302"/>
      <c r="Y70" s="302"/>
      <c r="Z70" s="302"/>
      <c r="AA70" s="302"/>
      <c r="AC70" s="65"/>
      <c r="AD70" s="65"/>
      <c r="AE70" s="65"/>
      <c r="AF70" s="65"/>
      <c r="AG70" s="65"/>
      <c r="AH70" s="65"/>
      <c r="AI70" s="65"/>
      <c r="AJ70" s="65"/>
      <c r="AK70" s="65"/>
      <c r="AL70" s="65"/>
      <c r="AM70" s="65"/>
    </row>
    <row r="71" spans="1:39" x14ac:dyDescent="0.3">
      <c r="A71" s="248"/>
      <c r="B71" s="248"/>
      <c r="C71" s="248"/>
      <c r="D71" s="248"/>
      <c r="E71" s="248"/>
      <c r="F71" s="248"/>
      <c r="G71" s="248"/>
      <c r="H71" s="248"/>
      <c r="I71" s="248"/>
      <c r="J71" s="248"/>
      <c r="K71" s="253"/>
      <c r="L71" s="313"/>
      <c r="M71" s="313"/>
      <c r="N71" s="313"/>
      <c r="O71" s="313"/>
      <c r="P71" s="313"/>
      <c r="Q71" s="313"/>
      <c r="R71" s="313"/>
      <c r="S71" s="313"/>
      <c r="T71" s="313"/>
      <c r="U71" s="313"/>
      <c r="V71" s="313"/>
      <c r="W71" s="313"/>
      <c r="X71" s="313"/>
      <c r="Y71" s="313"/>
      <c r="Z71" s="313"/>
      <c r="AA71" s="313"/>
      <c r="AF71" s="71"/>
    </row>
    <row r="72" spans="1:39" x14ac:dyDescent="0.3">
      <c r="A72" s="5" t="s">
        <v>151</v>
      </c>
      <c r="B72" s="5"/>
      <c r="C72" s="5"/>
      <c r="D72" s="6"/>
      <c r="E72" s="6"/>
      <c r="F72" s="7"/>
      <c r="G72" s="5"/>
      <c r="H72" s="5"/>
      <c r="I72" s="5"/>
      <c r="J72" s="5"/>
      <c r="K72" s="254"/>
      <c r="L72" s="320"/>
      <c r="M72" s="320"/>
      <c r="N72" s="320"/>
      <c r="O72" s="320"/>
      <c r="P72" s="320"/>
      <c r="Q72" s="320"/>
      <c r="R72" s="320"/>
      <c r="S72" s="320"/>
      <c r="T72" s="320"/>
      <c r="U72" s="320"/>
      <c r="V72" s="320"/>
      <c r="W72" s="320"/>
      <c r="X72" s="320"/>
      <c r="Y72" s="320"/>
      <c r="Z72" s="320"/>
      <c r="AA72" s="320"/>
      <c r="AF72" s="71"/>
    </row>
    <row r="73" spans="1:39" s="10" customFormat="1" ht="27.3" customHeight="1" x14ac:dyDescent="0.3">
      <c r="A73" s="305" t="s">
        <v>115</v>
      </c>
      <c r="B73" s="307" t="s">
        <v>156</v>
      </c>
      <c r="C73" s="307" t="s">
        <v>155</v>
      </c>
      <c r="D73" s="307" t="s">
        <v>139</v>
      </c>
      <c r="E73" s="307" t="s">
        <v>138</v>
      </c>
      <c r="F73" s="307" t="s">
        <v>153</v>
      </c>
      <c r="G73" s="307" t="s">
        <v>154</v>
      </c>
      <c r="H73" s="90"/>
      <c r="I73" s="18" t="s">
        <v>116</v>
      </c>
      <c r="J73" s="252"/>
      <c r="K73" s="322" t="s">
        <v>245</v>
      </c>
      <c r="L73" s="311" t="str">
        <f>L51</f>
        <v/>
      </c>
      <c r="M73" s="309" t="s">
        <v>246</v>
      </c>
      <c r="N73" s="311" t="str">
        <f>N51</f>
        <v/>
      </c>
      <c r="O73" s="309" t="s">
        <v>247</v>
      </c>
      <c r="P73" s="311" t="str">
        <f>P51</f>
        <v/>
      </c>
      <c r="Q73" s="309" t="s">
        <v>248</v>
      </c>
      <c r="R73" s="311" t="str">
        <f>R51</f>
        <v/>
      </c>
      <c r="S73" s="309" t="s">
        <v>249</v>
      </c>
      <c r="T73" s="311" t="str">
        <f>T51</f>
        <v/>
      </c>
      <c r="U73" s="309" t="s">
        <v>250</v>
      </c>
      <c r="V73" s="311" t="str">
        <f>V51</f>
        <v/>
      </c>
      <c r="W73" s="309" t="s">
        <v>251</v>
      </c>
      <c r="X73" s="311" t="str">
        <f>X51</f>
        <v/>
      </c>
      <c r="Y73" s="309" t="s">
        <v>252</v>
      </c>
      <c r="Z73" s="311" t="str">
        <f>Z51</f>
        <v/>
      </c>
      <c r="AA73" s="309" t="s">
        <v>253</v>
      </c>
      <c r="AC73" s="65"/>
      <c r="AD73" s="65"/>
      <c r="AE73" s="65"/>
      <c r="AF73" s="65"/>
      <c r="AG73" s="65"/>
      <c r="AH73" s="65"/>
      <c r="AI73" s="65"/>
      <c r="AJ73" s="65"/>
      <c r="AK73" s="65"/>
      <c r="AL73" s="65"/>
      <c r="AM73" s="65"/>
    </row>
    <row r="74" spans="1:39" s="10" customFormat="1" ht="27.3" customHeight="1" x14ac:dyDescent="0.3">
      <c r="A74" s="306"/>
      <c r="B74" s="308"/>
      <c r="C74" s="308"/>
      <c r="D74" s="308"/>
      <c r="E74" s="308"/>
      <c r="F74" s="308"/>
      <c r="G74" s="308"/>
      <c r="H74" s="15" t="s">
        <v>137</v>
      </c>
      <c r="I74" s="15" t="s">
        <v>118</v>
      </c>
      <c r="J74" s="15" t="s">
        <v>146</v>
      </c>
      <c r="K74" s="323"/>
      <c r="L74" s="312"/>
      <c r="M74" s="310"/>
      <c r="N74" s="312" t="s">
        <v>254</v>
      </c>
      <c r="O74" s="310" t="s">
        <v>247</v>
      </c>
      <c r="P74" s="312" t="s">
        <v>255</v>
      </c>
      <c r="Q74" s="310" t="s">
        <v>248</v>
      </c>
      <c r="R74" s="312" t="s">
        <v>256</v>
      </c>
      <c r="S74" s="310" t="s">
        <v>249</v>
      </c>
      <c r="T74" s="312" t="s">
        <v>257</v>
      </c>
      <c r="U74" s="310" t="s">
        <v>250</v>
      </c>
      <c r="V74" s="312" t="s">
        <v>258</v>
      </c>
      <c r="W74" s="310" t="s">
        <v>251</v>
      </c>
      <c r="X74" s="312" t="s">
        <v>259</v>
      </c>
      <c r="Y74" s="310" t="s">
        <v>252</v>
      </c>
      <c r="Z74" s="312" t="s">
        <v>260</v>
      </c>
      <c r="AA74" s="310" t="s">
        <v>253</v>
      </c>
      <c r="AC74" s="65"/>
      <c r="AD74" s="65"/>
      <c r="AE74" s="65"/>
      <c r="AF74" s="65"/>
      <c r="AG74" s="65"/>
      <c r="AH74" s="65"/>
      <c r="AI74" s="65"/>
      <c r="AJ74" s="65"/>
      <c r="AK74" s="65"/>
      <c r="AL74" s="65"/>
      <c r="AM74" s="65"/>
    </row>
    <row r="75" spans="1:39" s="10" customFormat="1" ht="22.5" customHeight="1" x14ac:dyDescent="0.3">
      <c r="A75" s="13">
        <v>37</v>
      </c>
      <c r="B75" s="23"/>
      <c r="C75" s="23"/>
      <c r="D75" s="255"/>
      <c r="E75" s="255"/>
      <c r="F75" s="25"/>
      <c r="G75" s="23"/>
      <c r="H75" s="26"/>
      <c r="I75" s="26"/>
      <c r="J75" s="26"/>
      <c r="K75" s="261">
        <f t="shared" si="8"/>
        <v>0</v>
      </c>
      <c r="L75" s="303"/>
      <c r="M75" s="319"/>
      <c r="N75" s="303"/>
      <c r="O75" s="319"/>
      <c r="P75" s="303"/>
      <c r="Q75" s="319"/>
      <c r="R75" s="303"/>
      <c r="S75" s="319"/>
      <c r="T75" s="302"/>
      <c r="U75" s="302"/>
      <c r="V75" s="302"/>
      <c r="W75" s="302"/>
      <c r="X75" s="302"/>
      <c r="Y75" s="302"/>
      <c r="Z75" s="302"/>
      <c r="AA75" s="302"/>
      <c r="AC75" s="65"/>
      <c r="AD75" s="65"/>
      <c r="AE75" s="65"/>
      <c r="AF75" s="65"/>
      <c r="AG75" s="65"/>
      <c r="AH75" s="65"/>
      <c r="AI75" s="65"/>
      <c r="AJ75" s="65"/>
      <c r="AK75" s="65"/>
      <c r="AL75" s="65"/>
      <c r="AM75" s="65"/>
    </row>
    <row r="76" spans="1:39" s="10" customFormat="1" ht="22.5" customHeight="1" x14ac:dyDescent="0.3">
      <c r="A76" s="13">
        <v>38</v>
      </c>
      <c r="B76" s="23"/>
      <c r="C76" s="23"/>
      <c r="D76" s="255"/>
      <c r="E76" s="255"/>
      <c r="F76" s="25"/>
      <c r="G76" s="23"/>
      <c r="H76" s="26"/>
      <c r="I76" s="26"/>
      <c r="J76" s="26"/>
      <c r="K76" s="261">
        <f t="shared" si="8"/>
        <v>0</v>
      </c>
      <c r="L76" s="303"/>
      <c r="M76" s="319"/>
      <c r="N76" s="303"/>
      <c r="O76" s="319"/>
      <c r="P76" s="303"/>
      <c r="Q76" s="319"/>
      <c r="R76" s="303"/>
      <c r="S76" s="319"/>
      <c r="T76" s="302"/>
      <c r="U76" s="302"/>
      <c r="V76" s="302"/>
      <c r="W76" s="302"/>
      <c r="X76" s="302"/>
      <c r="Y76" s="302"/>
      <c r="Z76" s="302"/>
      <c r="AA76" s="302"/>
      <c r="AC76" s="65"/>
      <c r="AD76" s="65"/>
      <c r="AE76" s="65"/>
      <c r="AF76" s="65"/>
      <c r="AG76" s="65"/>
      <c r="AH76" s="65"/>
      <c r="AI76" s="65"/>
      <c r="AJ76" s="65"/>
      <c r="AK76" s="65"/>
      <c r="AL76" s="65"/>
      <c r="AM76" s="65"/>
    </row>
    <row r="77" spans="1:39" s="10" customFormat="1" ht="22.5" customHeight="1" x14ac:dyDescent="0.3">
      <c r="A77" s="249">
        <v>39</v>
      </c>
      <c r="B77" s="23"/>
      <c r="C77" s="23"/>
      <c r="D77" s="255"/>
      <c r="E77" s="255"/>
      <c r="F77" s="25"/>
      <c r="G77" s="23"/>
      <c r="H77" s="26"/>
      <c r="I77" s="26"/>
      <c r="J77" s="26"/>
      <c r="K77" s="261">
        <f t="shared" si="8"/>
        <v>0</v>
      </c>
      <c r="L77" s="303"/>
      <c r="M77" s="319"/>
      <c r="N77" s="303"/>
      <c r="O77" s="319"/>
      <c r="P77" s="303"/>
      <c r="Q77" s="319"/>
      <c r="R77" s="303"/>
      <c r="S77" s="319"/>
      <c r="T77" s="302"/>
      <c r="U77" s="302"/>
      <c r="V77" s="302"/>
      <c r="W77" s="302"/>
      <c r="X77" s="302"/>
      <c r="Y77" s="302"/>
      <c r="Z77" s="302"/>
      <c r="AA77" s="302"/>
      <c r="AC77" s="65"/>
      <c r="AD77" s="65"/>
      <c r="AE77" s="65"/>
      <c r="AF77" s="65"/>
      <c r="AG77" s="65"/>
      <c r="AH77" s="65"/>
      <c r="AI77" s="65"/>
      <c r="AJ77" s="65"/>
      <c r="AK77" s="65"/>
      <c r="AL77" s="65"/>
      <c r="AM77" s="65"/>
    </row>
    <row r="78" spans="1:39" s="10" customFormat="1" ht="22.5" customHeight="1" x14ac:dyDescent="0.3">
      <c r="A78" s="249">
        <v>40</v>
      </c>
      <c r="B78" s="23"/>
      <c r="C78" s="23"/>
      <c r="D78" s="255"/>
      <c r="E78" s="255"/>
      <c r="F78" s="25"/>
      <c r="G78" s="23"/>
      <c r="H78" s="26"/>
      <c r="I78" s="26"/>
      <c r="J78" s="26"/>
      <c r="K78" s="261">
        <f t="shared" si="8"/>
        <v>0</v>
      </c>
      <c r="L78" s="303"/>
      <c r="M78" s="319"/>
      <c r="N78" s="303"/>
      <c r="O78" s="319"/>
      <c r="P78" s="303"/>
      <c r="Q78" s="319"/>
      <c r="R78" s="303"/>
      <c r="S78" s="319"/>
      <c r="T78" s="302"/>
      <c r="U78" s="302"/>
      <c r="V78" s="302"/>
      <c r="W78" s="302"/>
      <c r="X78" s="302"/>
      <c r="Y78" s="302"/>
      <c r="Z78" s="302"/>
      <c r="AA78" s="302"/>
      <c r="AC78" s="65"/>
      <c r="AD78" s="65"/>
      <c r="AE78" s="65"/>
      <c r="AF78" s="65"/>
      <c r="AG78" s="65"/>
      <c r="AH78" s="65"/>
      <c r="AI78" s="65"/>
      <c r="AJ78" s="65"/>
      <c r="AK78" s="65"/>
      <c r="AL78" s="65"/>
      <c r="AM78" s="65"/>
    </row>
    <row r="79" spans="1:39" s="10" customFormat="1" ht="22.5" customHeight="1" x14ac:dyDescent="0.3">
      <c r="A79" s="249">
        <v>41</v>
      </c>
      <c r="B79" s="23"/>
      <c r="C79" s="23"/>
      <c r="D79" s="255"/>
      <c r="E79" s="255"/>
      <c r="F79" s="25"/>
      <c r="G79" s="23"/>
      <c r="H79" s="26"/>
      <c r="I79" s="26"/>
      <c r="J79" s="26"/>
      <c r="K79" s="261">
        <f t="shared" si="8"/>
        <v>0</v>
      </c>
      <c r="L79" s="303"/>
      <c r="M79" s="319"/>
      <c r="N79" s="303"/>
      <c r="O79" s="319"/>
      <c r="P79" s="303"/>
      <c r="Q79" s="319"/>
      <c r="R79" s="303"/>
      <c r="S79" s="319"/>
      <c r="T79" s="302"/>
      <c r="U79" s="302"/>
      <c r="V79" s="302"/>
      <c r="W79" s="302"/>
      <c r="X79" s="302"/>
      <c r="Y79" s="302"/>
      <c r="Z79" s="302"/>
      <c r="AA79" s="302"/>
      <c r="AC79" s="65"/>
      <c r="AD79" s="65"/>
      <c r="AE79" s="65"/>
      <c r="AF79" s="65"/>
      <c r="AG79" s="65"/>
      <c r="AH79" s="65"/>
      <c r="AI79" s="65"/>
      <c r="AJ79" s="65"/>
      <c r="AK79" s="65"/>
      <c r="AL79" s="65"/>
      <c r="AM79" s="65"/>
    </row>
    <row r="80" spans="1:39" s="10" customFormat="1" ht="22.5" customHeight="1" x14ac:dyDescent="0.3">
      <c r="A80" s="249">
        <v>42</v>
      </c>
      <c r="B80" s="23"/>
      <c r="C80" s="23"/>
      <c r="D80" s="255"/>
      <c r="E80" s="255"/>
      <c r="F80" s="25"/>
      <c r="G80" s="23"/>
      <c r="H80" s="26"/>
      <c r="I80" s="26"/>
      <c r="J80" s="26"/>
      <c r="K80" s="261">
        <f t="shared" si="8"/>
        <v>0</v>
      </c>
      <c r="L80" s="303"/>
      <c r="M80" s="319"/>
      <c r="N80" s="303"/>
      <c r="O80" s="319"/>
      <c r="P80" s="303"/>
      <c r="Q80" s="319"/>
      <c r="R80" s="303"/>
      <c r="S80" s="319"/>
      <c r="T80" s="302"/>
      <c r="U80" s="302"/>
      <c r="V80" s="302"/>
      <c r="W80" s="302"/>
      <c r="X80" s="302"/>
      <c r="Y80" s="302"/>
      <c r="Z80" s="302"/>
      <c r="AA80" s="302"/>
      <c r="AC80" s="65"/>
      <c r="AD80" s="65"/>
      <c r="AE80" s="65"/>
      <c r="AF80" s="65"/>
      <c r="AG80" s="65"/>
      <c r="AH80" s="65"/>
      <c r="AI80" s="65"/>
      <c r="AJ80" s="65"/>
      <c r="AK80" s="65"/>
      <c r="AL80" s="65"/>
      <c r="AM80" s="65"/>
    </row>
    <row r="81" spans="1:39" s="10" customFormat="1" ht="22.5" customHeight="1" x14ac:dyDescent="0.3">
      <c r="A81" s="249">
        <v>43</v>
      </c>
      <c r="B81" s="23"/>
      <c r="C81" s="23"/>
      <c r="D81" s="255"/>
      <c r="E81" s="255"/>
      <c r="F81" s="25"/>
      <c r="G81" s="23"/>
      <c r="H81" s="26"/>
      <c r="I81" s="26"/>
      <c r="J81" s="26"/>
      <c r="K81" s="261">
        <f>(16-COUNTIF(L81:AA81,""))*3</f>
        <v>0</v>
      </c>
      <c r="L81" s="303"/>
      <c r="M81" s="319"/>
      <c r="N81" s="303"/>
      <c r="O81" s="319"/>
      <c r="P81" s="303"/>
      <c r="Q81" s="319"/>
      <c r="R81" s="303"/>
      <c r="S81" s="319"/>
      <c r="T81" s="302"/>
      <c r="U81" s="302"/>
      <c r="V81" s="302"/>
      <c r="W81" s="302"/>
      <c r="X81" s="302"/>
      <c r="Y81" s="302"/>
      <c r="Z81" s="302"/>
      <c r="AA81" s="302"/>
      <c r="AC81" s="65"/>
      <c r="AD81" s="65"/>
      <c r="AE81" s="65"/>
      <c r="AF81" s="65"/>
      <c r="AG81" s="65"/>
      <c r="AH81" s="65"/>
      <c r="AI81" s="65"/>
      <c r="AJ81" s="65"/>
      <c r="AK81" s="65"/>
      <c r="AL81" s="65"/>
      <c r="AM81" s="65"/>
    </row>
    <row r="82" spans="1:39" s="10" customFormat="1" ht="22.5" customHeight="1" x14ac:dyDescent="0.3">
      <c r="A82" s="249">
        <v>44</v>
      </c>
      <c r="B82" s="23"/>
      <c r="C82" s="23"/>
      <c r="D82" s="255"/>
      <c r="E82" s="255"/>
      <c r="F82" s="25"/>
      <c r="G82" s="23"/>
      <c r="H82" s="26"/>
      <c r="I82" s="26"/>
      <c r="J82" s="26"/>
      <c r="K82" s="261">
        <f t="shared" ref="K82:K114" si="9">(16-COUNTIF(L82:AA82,""))*3</f>
        <v>0</v>
      </c>
      <c r="L82" s="303"/>
      <c r="M82" s="319"/>
      <c r="N82" s="303"/>
      <c r="O82" s="319"/>
      <c r="P82" s="303"/>
      <c r="Q82" s="319"/>
      <c r="R82" s="303"/>
      <c r="S82" s="319"/>
      <c r="T82" s="302"/>
      <c r="U82" s="302"/>
      <c r="V82" s="302"/>
      <c r="W82" s="302"/>
      <c r="X82" s="302"/>
      <c r="Y82" s="302"/>
      <c r="Z82" s="302"/>
      <c r="AA82" s="302"/>
      <c r="AC82" s="65"/>
      <c r="AD82" s="65"/>
      <c r="AE82" s="65"/>
      <c r="AF82" s="65"/>
      <c r="AG82" s="65"/>
      <c r="AH82" s="65"/>
      <c r="AI82" s="65"/>
      <c r="AJ82" s="65"/>
      <c r="AK82" s="65"/>
      <c r="AL82" s="65"/>
      <c r="AM82" s="65"/>
    </row>
    <row r="83" spans="1:39" s="10" customFormat="1" ht="22.5" customHeight="1" x14ac:dyDescent="0.3">
      <c r="A83" s="249">
        <v>45</v>
      </c>
      <c r="B83" s="23"/>
      <c r="C83" s="23"/>
      <c r="D83" s="255"/>
      <c r="E83" s="255"/>
      <c r="F83" s="25"/>
      <c r="G83" s="23"/>
      <c r="H83" s="26"/>
      <c r="I83" s="26"/>
      <c r="J83" s="26"/>
      <c r="K83" s="261">
        <f t="shared" si="9"/>
        <v>0</v>
      </c>
      <c r="L83" s="303"/>
      <c r="M83" s="319"/>
      <c r="N83" s="303"/>
      <c r="O83" s="319"/>
      <c r="P83" s="303"/>
      <c r="Q83" s="319"/>
      <c r="R83" s="303"/>
      <c r="S83" s="319"/>
      <c r="T83" s="302"/>
      <c r="U83" s="302"/>
      <c r="V83" s="302"/>
      <c r="W83" s="302"/>
      <c r="X83" s="302"/>
      <c r="Y83" s="302"/>
      <c r="Z83" s="302"/>
      <c r="AA83" s="302"/>
      <c r="AC83" s="65"/>
      <c r="AD83" s="65"/>
      <c r="AE83" s="65"/>
      <c r="AF83" s="65"/>
      <c r="AG83" s="65"/>
      <c r="AH83" s="65"/>
      <c r="AI83" s="65"/>
      <c r="AJ83" s="65"/>
      <c r="AK83" s="65"/>
      <c r="AL83" s="65"/>
      <c r="AM83" s="65"/>
    </row>
    <row r="84" spans="1:39" s="10" customFormat="1" ht="22.5" customHeight="1" x14ac:dyDescent="0.3">
      <c r="A84" s="249">
        <v>46</v>
      </c>
      <c r="B84" s="23"/>
      <c r="C84" s="23"/>
      <c r="D84" s="255"/>
      <c r="E84" s="255"/>
      <c r="F84" s="25"/>
      <c r="G84" s="23"/>
      <c r="H84" s="26"/>
      <c r="I84" s="26"/>
      <c r="J84" s="26"/>
      <c r="K84" s="261">
        <f t="shared" si="9"/>
        <v>0</v>
      </c>
      <c r="L84" s="303"/>
      <c r="M84" s="319"/>
      <c r="N84" s="303"/>
      <c r="O84" s="319"/>
      <c r="P84" s="303"/>
      <c r="Q84" s="319"/>
      <c r="R84" s="303"/>
      <c r="S84" s="319"/>
      <c r="T84" s="302"/>
      <c r="U84" s="302"/>
      <c r="V84" s="302"/>
      <c r="W84" s="302"/>
      <c r="X84" s="302"/>
      <c r="Y84" s="302"/>
      <c r="Z84" s="302"/>
      <c r="AA84" s="302"/>
      <c r="AC84" s="65"/>
      <c r="AD84" s="65"/>
      <c r="AE84" s="65"/>
      <c r="AF84" s="65"/>
      <c r="AG84" s="65"/>
      <c r="AH84" s="65"/>
      <c r="AI84" s="65"/>
      <c r="AJ84" s="65"/>
      <c r="AK84" s="65"/>
      <c r="AL84" s="65"/>
      <c r="AM84" s="65"/>
    </row>
    <row r="85" spans="1:39" s="10" customFormat="1" ht="22.5" customHeight="1" x14ac:dyDescent="0.3">
      <c r="A85" s="249">
        <v>47</v>
      </c>
      <c r="B85" s="23"/>
      <c r="C85" s="23"/>
      <c r="D85" s="255"/>
      <c r="E85" s="255"/>
      <c r="F85" s="25"/>
      <c r="G85" s="23"/>
      <c r="H85" s="26"/>
      <c r="I85" s="26"/>
      <c r="J85" s="26"/>
      <c r="K85" s="261">
        <f t="shared" si="9"/>
        <v>0</v>
      </c>
      <c r="L85" s="303"/>
      <c r="M85" s="319"/>
      <c r="N85" s="303"/>
      <c r="O85" s="319"/>
      <c r="P85" s="303"/>
      <c r="Q85" s="319"/>
      <c r="R85" s="303"/>
      <c r="S85" s="319"/>
      <c r="T85" s="302"/>
      <c r="U85" s="302"/>
      <c r="V85" s="302"/>
      <c r="W85" s="302"/>
      <c r="X85" s="302"/>
      <c r="Y85" s="302"/>
      <c r="Z85" s="302"/>
      <c r="AA85" s="302"/>
      <c r="AC85" s="65"/>
      <c r="AD85" s="65"/>
      <c r="AE85" s="65"/>
      <c r="AF85" s="65"/>
      <c r="AG85" s="65"/>
      <c r="AH85" s="65"/>
      <c r="AI85" s="65"/>
      <c r="AJ85" s="65"/>
      <c r="AK85" s="65"/>
      <c r="AL85" s="65"/>
      <c r="AM85" s="65"/>
    </row>
    <row r="86" spans="1:39" s="10" customFormat="1" ht="22.5" customHeight="1" x14ac:dyDescent="0.3">
      <c r="A86" s="249">
        <v>48</v>
      </c>
      <c r="B86" s="23"/>
      <c r="C86" s="23"/>
      <c r="D86" s="255"/>
      <c r="E86" s="255"/>
      <c r="F86" s="25"/>
      <c r="G86" s="23"/>
      <c r="H86" s="26"/>
      <c r="I86" s="26"/>
      <c r="J86" s="26"/>
      <c r="K86" s="261">
        <f t="shared" si="9"/>
        <v>0</v>
      </c>
      <c r="L86" s="303"/>
      <c r="M86" s="319"/>
      <c r="N86" s="303"/>
      <c r="O86" s="319"/>
      <c r="P86" s="303"/>
      <c r="Q86" s="319"/>
      <c r="R86" s="303"/>
      <c r="S86" s="319"/>
      <c r="T86" s="302"/>
      <c r="U86" s="302"/>
      <c r="V86" s="302"/>
      <c r="W86" s="302"/>
      <c r="X86" s="302"/>
      <c r="Y86" s="302"/>
      <c r="Z86" s="302"/>
      <c r="AA86" s="302"/>
      <c r="AC86" s="65"/>
      <c r="AD86" s="65"/>
      <c r="AE86" s="65"/>
      <c r="AF86" s="65"/>
      <c r="AG86" s="65"/>
      <c r="AH86" s="65"/>
      <c r="AI86" s="65"/>
      <c r="AJ86" s="65"/>
      <c r="AK86" s="65"/>
      <c r="AL86" s="65"/>
      <c r="AM86" s="65"/>
    </row>
    <row r="87" spans="1:39" s="10" customFormat="1" ht="22.5" customHeight="1" x14ac:dyDescent="0.3">
      <c r="A87" s="249">
        <v>49</v>
      </c>
      <c r="B87" s="23"/>
      <c r="C87" s="23"/>
      <c r="D87" s="255"/>
      <c r="E87" s="255"/>
      <c r="F87" s="25"/>
      <c r="G87" s="23"/>
      <c r="H87" s="26"/>
      <c r="I87" s="26"/>
      <c r="J87" s="26"/>
      <c r="K87" s="261">
        <f t="shared" si="9"/>
        <v>0</v>
      </c>
      <c r="L87" s="303"/>
      <c r="M87" s="319"/>
      <c r="N87" s="303"/>
      <c r="O87" s="319"/>
      <c r="P87" s="303"/>
      <c r="Q87" s="319"/>
      <c r="R87" s="303"/>
      <c r="S87" s="319"/>
      <c r="T87" s="302"/>
      <c r="U87" s="302"/>
      <c r="V87" s="302"/>
      <c r="W87" s="302"/>
      <c r="X87" s="302"/>
      <c r="Y87" s="302"/>
      <c r="Z87" s="302"/>
      <c r="AA87" s="302"/>
      <c r="AC87" s="65"/>
      <c r="AD87" s="65"/>
      <c r="AE87" s="65"/>
      <c r="AF87" s="65"/>
      <c r="AG87" s="65"/>
      <c r="AH87" s="65"/>
      <c r="AI87" s="65"/>
      <c r="AJ87" s="65"/>
      <c r="AK87" s="65"/>
      <c r="AL87" s="65"/>
      <c r="AM87" s="65"/>
    </row>
    <row r="88" spans="1:39" s="10" customFormat="1" ht="22.5" customHeight="1" x14ac:dyDescent="0.3">
      <c r="A88" s="249">
        <v>50</v>
      </c>
      <c r="B88" s="23"/>
      <c r="C88" s="23"/>
      <c r="D88" s="255"/>
      <c r="E88" s="255"/>
      <c r="F88" s="25"/>
      <c r="G88" s="23"/>
      <c r="H88" s="26"/>
      <c r="I88" s="26"/>
      <c r="J88" s="26"/>
      <c r="K88" s="261">
        <f t="shared" si="9"/>
        <v>0</v>
      </c>
      <c r="L88" s="303"/>
      <c r="M88" s="319"/>
      <c r="N88" s="303"/>
      <c r="O88" s="319"/>
      <c r="P88" s="303"/>
      <c r="Q88" s="319"/>
      <c r="R88" s="303"/>
      <c r="S88" s="319"/>
      <c r="T88" s="302"/>
      <c r="U88" s="302"/>
      <c r="V88" s="302"/>
      <c r="W88" s="302"/>
      <c r="X88" s="302"/>
      <c r="Y88" s="302"/>
      <c r="Z88" s="302"/>
      <c r="AA88" s="302"/>
      <c r="AC88" s="65"/>
      <c r="AD88" s="65"/>
      <c r="AE88" s="65"/>
      <c r="AF88" s="65"/>
      <c r="AG88" s="65"/>
      <c r="AH88" s="65"/>
      <c r="AI88" s="65"/>
      <c r="AJ88" s="65"/>
      <c r="AK88" s="65"/>
      <c r="AL88" s="65"/>
      <c r="AM88" s="65"/>
    </row>
    <row r="89" spans="1:39" s="10" customFormat="1" ht="22.5" customHeight="1" x14ac:dyDescent="0.3">
      <c r="A89" s="249">
        <v>51</v>
      </c>
      <c r="B89" s="23"/>
      <c r="C89" s="23"/>
      <c r="D89" s="255"/>
      <c r="E89" s="255"/>
      <c r="F89" s="25"/>
      <c r="G89" s="23"/>
      <c r="H89" s="26"/>
      <c r="I89" s="26"/>
      <c r="J89" s="26"/>
      <c r="K89" s="261">
        <f t="shared" si="9"/>
        <v>0</v>
      </c>
      <c r="L89" s="303"/>
      <c r="M89" s="319"/>
      <c r="N89" s="303"/>
      <c r="O89" s="319"/>
      <c r="P89" s="303"/>
      <c r="Q89" s="319"/>
      <c r="R89" s="303"/>
      <c r="S89" s="319"/>
      <c r="T89" s="302"/>
      <c r="U89" s="302"/>
      <c r="V89" s="302"/>
      <c r="W89" s="302"/>
      <c r="X89" s="302"/>
      <c r="Y89" s="302"/>
      <c r="Z89" s="302"/>
      <c r="AA89" s="302"/>
      <c r="AC89" s="65"/>
      <c r="AD89" s="65"/>
      <c r="AE89" s="65"/>
      <c r="AF89" s="65"/>
      <c r="AG89" s="65"/>
      <c r="AH89" s="65"/>
      <c r="AI89" s="65"/>
      <c r="AJ89" s="65"/>
      <c r="AK89" s="65"/>
      <c r="AL89" s="65"/>
      <c r="AM89" s="65"/>
    </row>
    <row r="90" spans="1:39" s="10" customFormat="1" ht="22.5" customHeight="1" x14ac:dyDescent="0.3">
      <c r="A90" s="249">
        <v>52</v>
      </c>
      <c r="B90" s="23"/>
      <c r="C90" s="23"/>
      <c r="D90" s="255"/>
      <c r="E90" s="255"/>
      <c r="F90" s="25"/>
      <c r="G90" s="23"/>
      <c r="H90" s="26"/>
      <c r="I90" s="26"/>
      <c r="J90" s="26"/>
      <c r="K90" s="261">
        <f t="shared" si="9"/>
        <v>0</v>
      </c>
      <c r="L90" s="303"/>
      <c r="M90" s="319"/>
      <c r="N90" s="303"/>
      <c r="O90" s="319"/>
      <c r="P90" s="303"/>
      <c r="Q90" s="319"/>
      <c r="R90" s="303"/>
      <c r="S90" s="319"/>
      <c r="T90" s="302"/>
      <c r="U90" s="302"/>
      <c r="V90" s="302"/>
      <c r="W90" s="302"/>
      <c r="X90" s="302"/>
      <c r="Y90" s="302"/>
      <c r="Z90" s="302"/>
      <c r="AA90" s="302"/>
      <c r="AC90" s="65"/>
      <c r="AD90" s="65"/>
      <c r="AE90" s="65"/>
      <c r="AF90" s="65"/>
      <c r="AG90" s="65"/>
      <c r="AH90" s="65"/>
      <c r="AI90" s="65"/>
      <c r="AJ90" s="65"/>
      <c r="AK90" s="65"/>
      <c r="AL90" s="65"/>
      <c r="AM90" s="65"/>
    </row>
    <row r="91" spans="1:39" s="10" customFormat="1" ht="22.5" customHeight="1" x14ac:dyDescent="0.3">
      <c r="A91" s="249">
        <v>53</v>
      </c>
      <c r="B91" s="23"/>
      <c r="C91" s="23"/>
      <c r="D91" s="255"/>
      <c r="E91" s="255"/>
      <c r="F91" s="25"/>
      <c r="G91" s="23"/>
      <c r="H91" s="26"/>
      <c r="I91" s="26"/>
      <c r="J91" s="26"/>
      <c r="K91" s="261">
        <f t="shared" si="9"/>
        <v>0</v>
      </c>
      <c r="L91" s="303"/>
      <c r="M91" s="319"/>
      <c r="N91" s="303"/>
      <c r="O91" s="319"/>
      <c r="P91" s="303"/>
      <c r="Q91" s="319"/>
      <c r="R91" s="303"/>
      <c r="S91" s="319"/>
      <c r="T91" s="302"/>
      <c r="U91" s="302"/>
      <c r="V91" s="302"/>
      <c r="W91" s="302"/>
      <c r="X91" s="302"/>
      <c r="Y91" s="302"/>
      <c r="Z91" s="302"/>
      <c r="AA91" s="302"/>
      <c r="AC91" s="65"/>
      <c r="AD91" s="65"/>
      <c r="AE91" s="65"/>
      <c r="AF91" s="65"/>
      <c r="AG91" s="65"/>
      <c r="AH91" s="65"/>
      <c r="AI91" s="65"/>
      <c r="AJ91" s="65"/>
      <c r="AK91" s="65"/>
      <c r="AL91" s="65"/>
      <c r="AM91" s="65"/>
    </row>
    <row r="92" spans="1:39" s="10" customFormat="1" ht="22.5" customHeight="1" x14ac:dyDescent="0.3">
      <c r="A92" s="249">
        <v>54</v>
      </c>
      <c r="B92" s="23"/>
      <c r="C92" s="23"/>
      <c r="D92" s="255"/>
      <c r="E92" s="255"/>
      <c r="F92" s="25"/>
      <c r="G92" s="23"/>
      <c r="H92" s="26"/>
      <c r="I92" s="26"/>
      <c r="J92" s="26"/>
      <c r="K92" s="261">
        <f t="shared" si="9"/>
        <v>0</v>
      </c>
      <c r="L92" s="303"/>
      <c r="M92" s="319"/>
      <c r="N92" s="303"/>
      <c r="O92" s="319"/>
      <c r="P92" s="303"/>
      <c r="Q92" s="319"/>
      <c r="R92" s="303"/>
      <c r="S92" s="319"/>
      <c r="T92" s="302"/>
      <c r="U92" s="302"/>
      <c r="V92" s="302"/>
      <c r="W92" s="302"/>
      <c r="X92" s="302"/>
      <c r="Y92" s="302"/>
      <c r="Z92" s="302"/>
      <c r="AA92" s="302"/>
      <c r="AC92" s="65"/>
      <c r="AD92" s="65"/>
      <c r="AE92" s="65"/>
      <c r="AF92" s="65"/>
      <c r="AG92" s="65"/>
      <c r="AH92" s="65"/>
      <c r="AI92" s="65"/>
      <c r="AJ92" s="65"/>
      <c r="AK92" s="65"/>
      <c r="AL92" s="65"/>
      <c r="AM92" s="65"/>
    </row>
    <row r="93" spans="1:39" x14ac:dyDescent="0.3">
      <c r="A93" s="248"/>
      <c r="B93" s="248"/>
      <c r="C93" s="248"/>
      <c r="D93" s="248"/>
      <c r="E93" s="248"/>
      <c r="F93" s="248"/>
      <c r="G93" s="248"/>
      <c r="H93" s="248"/>
      <c r="I93" s="248"/>
      <c r="J93" s="248"/>
      <c r="K93" s="253"/>
      <c r="L93" s="313"/>
      <c r="M93" s="313"/>
      <c r="N93" s="313"/>
      <c r="O93" s="313"/>
      <c r="P93" s="313"/>
      <c r="Q93" s="313"/>
      <c r="R93" s="313"/>
      <c r="S93" s="313"/>
      <c r="T93" s="313"/>
      <c r="U93" s="313"/>
      <c r="V93" s="313"/>
      <c r="W93" s="313"/>
      <c r="X93" s="313"/>
      <c r="Y93" s="313"/>
      <c r="Z93" s="313"/>
      <c r="AA93" s="313"/>
      <c r="AF93" s="71"/>
    </row>
    <row r="94" spans="1:39" x14ac:dyDescent="0.3">
      <c r="A94" s="5" t="s">
        <v>151</v>
      </c>
      <c r="B94" s="5"/>
      <c r="C94" s="5"/>
      <c r="D94" s="6"/>
      <c r="E94" s="6"/>
      <c r="F94" s="7"/>
      <c r="G94" s="5"/>
      <c r="H94" s="5"/>
      <c r="I94" s="5"/>
      <c r="J94" s="5"/>
      <c r="K94" s="254"/>
      <c r="L94" s="320"/>
      <c r="M94" s="320"/>
      <c r="N94" s="320"/>
      <c r="O94" s="320"/>
      <c r="P94" s="320"/>
      <c r="Q94" s="320"/>
      <c r="R94" s="320"/>
      <c r="S94" s="320"/>
      <c r="T94" s="320"/>
      <c r="U94" s="320"/>
      <c r="V94" s="320"/>
      <c r="W94" s="320"/>
      <c r="X94" s="320"/>
      <c r="Y94" s="320"/>
      <c r="Z94" s="320"/>
      <c r="AA94" s="320"/>
      <c r="AF94" s="71"/>
    </row>
    <row r="95" spans="1:39" s="10" customFormat="1" ht="27.3" customHeight="1" x14ac:dyDescent="0.3">
      <c r="A95" s="305" t="s">
        <v>115</v>
      </c>
      <c r="B95" s="307" t="s">
        <v>156</v>
      </c>
      <c r="C95" s="307" t="s">
        <v>155</v>
      </c>
      <c r="D95" s="307" t="s">
        <v>139</v>
      </c>
      <c r="E95" s="307" t="s">
        <v>138</v>
      </c>
      <c r="F95" s="307" t="s">
        <v>153</v>
      </c>
      <c r="G95" s="307" t="s">
        <v>154</v>
      </c>
      <c r="H95" s="90"/>
      <c r="I95" s="18" t="s">
        <v>116</v>
      </c>
      <c r="J95" s="252"/>
      <c r="K95" s="322" t="s">
        <v>245</v>
      </c>
      <c r="L95" s="311" t="str">
        <f>L73</f>
        <v/>
      </c>
      <c r="M95" s="309" t="s">
        <v>246</v>
      </c>
      <c r="N95" s="311" t="str">
        <f>N73</f>
        <v/>
      </c>
      <c r="O95" s="309" t="s">
        <v>247</v>
      </c>
      <c r="P95" s="311" t="str">
        <f>P73</f>
        <v/>
      </c>
      <c r="Q95" s="309" t="s">
        <v>248</v>
      </c>
      <c r="R95" s="311" t="str">
        <f>R73</f>
        <v/>
      </c>
      <c r="S95" s="309" t="s">
        <v>249</v>
      </c>
      <c r="T95" s="311" t="str">
        <f>T73</f>
        <v/>
      </c>
      <c r="U95" s="309" t="s">
        <v>250</v>
      </c>
      <c r="V95" s="311" t="str">
        <f>V73</f>
        <v/>
      </c>
      <c r="W95" s="309" t="s">
        <v>251</v>
      </c>
      <c r="X95" s="311" t="str">
        <f>X73</f>
        <v/>
      </c>
      <c r="Y95" s="309" t="s">
        <v>252</v>
      </c>
      <c r="Z95" s="311" t="str">
        <f>Z73</f>
        <v/>
      </c>
      <c r="AA95" s="309" t="s">
        <v>253</v>
      </c>
      <c r="AC95" s="65"/>
      <c r="AD95" s="65"/>
      <c r="AE95" s="65"/>
      <c r="AF95" s="65"/>
      <c r="AG95" s="65"/>
      <c r="AH95" s="65"/>
      <c r="AI95" s="65"/>
      <c r="AJ95" s="65"/>
      <c r="AK95" s="65"/>
      <c r="AL95" s="65"/>
      <c r="AM95" s="65"/>
    </row>
    <row r="96" spans="1:39" s="10" customFormat="1" ht="27.3" customHeight="1" x14ac:dyDescent="0.3">
      <c r="A96" s="306"/>
      <c r="B96" s="308"/>
      <c r="C96" s="308"/>
      <c r="D96" s="308"/>
      <c r="E96" s="308"/>
      <c r="F96" s="308"/>
      <c r="G96" s="308"/>
      <c r="H96" s="15" t="s">
        <v>137</v>
      </c>
      <c r="I96" s="15" t="s">
        <v>118</v>
      </c>
      <c r="J96" s="15" t="s">
        <v>146</v>
      </c>
      <c r="K96" s="323"/>
      <c r="L96" s="312"/>
      <c r="M96" s="310"/>
      <c r="N96" s="312" t="s">
        <v>254</v>
      </c>
      <c r="O96" s="310" t="s">
        <v>247</v>
      </c>
      <c r="P96" s="312" t="s">
        <v>255</v>
      </c>
      <c r="Q96" s="310" t="s">
        <v>248</v>
      </c>
      <c r="R96" s="312" t="s">
        <v>256</v>
      </c>
      <c r="S96" s="310" t="s">
        <v>249</v>
      </c>
      <c r="T96" s="312" t="s">
        <v>257</v>
      </c>
      <c r="U96" s="310" t="s">
        <v>250</v>
      </c>
      <c r="V96" s="312" t="s">
        <v>258</v>
      </c>
      <c r="W96" s="310" t="s">
        <v>251</v>
      </c>
      <c r="X96" s="312" t="s">
        <v>259</v>
      </c>
      <c r="Y96" s="310" t="s">
        <v>252</v>
      </c>
      <c r="Z96" s="312" t="s">
        <v>260</v>
      </c>
      <c r="AA96" s="310" t="s">
        <v>253</v>
      </c>
      <c r="AC96" s="65"/>
      <c r="AD96" s="65"/>
      <c r="AE96" s="65"/>
      <c r="AF96" s="65"/>
      <c r="AG96" s="65"/>
      <c r="AH96" s="65"/>
      <c r="AI96" s="65"/>
      <c r="AJ96" s="65"/>
      <c r="AK96" s="65"/>
      <c r="AL96" s="65"/>
      <c r="AM96" s="65"/>
    </row>
    <row r="97" spans="1:39" s="10" customFormat="1" ht="22.5" customHeight="1" x14ac:dyDescent="0.3">
      <c r="A97" s="13">
        <v>55</v>
      </c>
      <c r="B97" s="23"/>
      <c r="C97" s="23"/>
      <c r="D97" s="255"/>
      <c r="E97" s="255"/>
      <c r="F97" s="25"/>
      <c r="G97" s="23"/>
      <c r="H97" s="26"/>
      <c r="I97" s="26"/>
      <c r="J97" s="26"/>
      <c r="K97" s="261">
        <f t="shared" si="9"/>
        <v>0</v>
      </c>
      <c r="L97" s="302"/>
      <c r="M97" s="302"/>
      <c r="N97" s="302"/>
      <c r="O97" s="302"/>
      <c r="P97" s="302"/>
      <c r="Q97" s="302"/>
      <c r="R97" s="302"/>
      <c r="S97" s="302"/>
      <c r="T97" s="302"/>
      <c r="U97" s="302"/>
      <c r="V97" s="302"/>
      <c r="W97" s="302"/>
      <c r="X97" s="302"/>
      <c r="Y97" s="302"/>
      <c r="Z97" s="302"/>
      <c r="AA97" s="302"/>
      <c r="AC97" s="65"/>
      <c r="AD97" s="65"/>
      <c r="AE97" s="65"/>
      <c r="AF97" s="65"/>
      <c r="AG97" s="65"/>
      <c r="AH97" s="65"/>
      <c r="AI97" s="65"/>
      <c r="AJ97" s="65"/>
      <c r="AK97" s="65"/>
      <c r="AL97" s="65"/>
      <c r="AM97" s="65"/>
    </row>
    <row r="98" spans="1:39" s="10" customFormat="1" ht="22.5" customHeight="1" x14ac:dyDescent="0.3">
      <c r="A98" s="13">
        <v>56</v>
      </c>
      <c r="B98" s="23"/>
      <c r="C98" s="23"/>
      <c r="D98" s="255"/>
      <c r="E98" s="255"/>
      <c r="F98" s="25"/>
      <c r="G98" s="23"/>
      <c r="H98" s="26"/>
      <c r="I98" s="26"/>
      <c r="J98" s="26"/>
      <c r="K98" s="261">
        <f t="shared" si="9"/>
        <v>0</v>
      </c>
      <c r="L98" s="302"/>
      <c r="M98" s="302"/>
      <c r="N98" s="302"/>
      <c r="O98" s="302"/>
      <c r="P98" s="302"/>
      <c r="Q98" s="302"/>
      <c r="R98" s="302"/>
      <c r="S98" s="302"/>
      <c r="T98" s="302"/>
      <c r="U98" s="302"/>
      <c r="V98" s="302"/>
      <c r="W98" s="302"/>
      <c r="X98" s="302"/>
      <c r="Y98" s="302"/>
      <c r="Z98" s="302"/>
      <c r="AA98" s="302"/>
      <c r="AC98" s="65"/>
      <c r="AD98" s="65"/>
      <c r="AE98" s="65"/>
      <c r="AF98" s="65"/>
      <c r="AG98" s="65"/>
      <c r="AH98" s="65"/>
      <c r="AI98" s="65"/>
      <c r="AJ98" s="65"/>
      <c r="AK98" s="65"/>
      <c r="AL98" s="65"/>
      <c r="AM98" s="65"/>
    </row>
    <row r="99" spans="1:39" s="10" customFormat="1" ht="22.5" customHeight="1" x14ac:dyDescent="0.3">
      <c r="A99" s="249">
        <v>57</v>
      </c>
      <c r="B99" s="23"/>
      <c r="C99" s="23"/>
      <c r="D99" s="255"/>
      <c r="E99" s="255"/>
      <c r="F99" s="25"/>
      <c r="G99" s="23"/>
      <c r="H99" s="26"/>
      <c r="I99" s="26"/>
      <c r="J99" s="26"/>
      <c r="K99" s="261">
        <f t="shared" si="9"/>
        <v>0</v>
      </c>
      <c r="L99" s="302"/>
      <c r="M99" s="302"/>
      <c r="N99" s="302"/>
      <c r="O99" s="302"/>
      <c r="P99" s="302"/>
      <c r="Q99" s="302"/>
      <c r="R99" s="302"/>
      <c r="S99" s="302"/>
      <c r="T99" s="302"/>
      <c r="U99" s="302"/>
      <c r="V99" s="302"/>
      <c r="W99" s="302"/>
      <c r="X99" s="302"/>
      <c r="Y99" s="302"/>
      <c r="Z99" s="302"/>
      <c r="AA99" s="302"/>
      <c r="AC99" s="65"/>
      <c r="AD99" s="65"/>
      <c r="AE99" s="65"/>
      <c r="AF99" s="65"/>
      <c r="AG99" s="65"/>
      <c r="AH99" s="65"/>
      <c r="AI99" s="65"/>
      <c r="AJ99" s="65"/>
      <c r="AK99" s="65"/>
      <c r="AL99" s="65"/>
      <c r="AM99" s="65"/>
    </row>
    <row r="100" spans="1:39" s="10" customFormat="1" ht="22.5" customHeight="1" x14ac:dyDescent="0.3">
      <c r="A100" s="249">
        <v>58</v>
      </c>
      <c r="B100" s="23"/>
      <c r="C100" s="23"/>
      <c r="D100" s="255"/>
      <c r="E100" s="255"/>
      <c r="F100" s="25"/>
      <c r="G100" s="23"/>
      <c r="H100" s="26"/>
      <c r="I100" s="26"/>
      <c r="J100" s="26"/>
      <c r="K100" s="261">
        <f t="shared" si="9"/>
        <v>0</v>
      </c>
      <c r="L100" s="302"/>
      <c r="M100" s="302"/>
      <c r="N100" s="302"/>
      <c r="O100" s="302"/>
      <c r="P100" s="302"/>
      <c r="Q100" s="302"/>
      <c r="R100" s="302"/>
      <c r="S100" s="302"/>
      <c r="T100" s="302"/>
      <c r="U100" s="302"/>
      <c r="V100" s="302"/>
      <c r="W100" s="302"/>
      <c r="X100" s="302"/>
      <c r="Y100" s="302"/>
      <c r="Z100" s="302"/>
      <c r="AA100" s="302"/>
      <c r="AC100" s="65"/>
      <c r="AD100" s="65"/>
      <c r="AE100" s="65"/>
      <c r="AF100" s="65"/>
      <c r="AG100" s="65"/>
      <c r="AH100" s="65"/>
      <c r="AI100" s="65"/>
      <c r="AJ100" s="65"/>
      <c r="AK100" s="65"/>
      <c r="AL100" s="65"/>
      <c r="AM100" s="65"/>
    </row>
    <row r="101" spans="1:39" s="10" customFormat="1" ht="22.5" customHeight="1" x14ac:dyDescent="0.3">
      <c r="A101" s="249">
        <v>59</v>
      </c>
      <c r="B101" s="23"/>
      <c r="C101" s="23"/>
      <c r="D101" s="255"/>
      <c r="E101" s="255"/>
      <c r="F101" s="25"/>
      <c r="G101" s="23"/>
      <c r="H101" s="26"/>
      <c r="I101" s="26"/>
      <c r="J101" s="26"/>
      <c r="K101" s="261">
        <f t="shared" si="9"/>
        <v>0</v>
      </c>
      <c r="L101" s="302"/>
      <c r="M101" s="302"/>
      <c r="N101" s="302"/>
      <c r="O101" s="302"/>
      <c r="P101" s="302"/>
      <c r="Q101" s="302"/>
      <c r="R101" s="302"/>
      <c r="S101" s="302"/>
      <c r="T101" s="302"/>
      <c r="U101" s="302"/>
      <c r="V101" s="302"/>
      <c r="W101" s="302"/>
      <c r="X101" s="302"/>
      <c r="Y101" s="302"/>
      <c r="Z101" s="302"/>
      <c r="AA101" s="302"/>
      <c r="AC101" s="65"/>
      <c r="AD101" s="65"/>
      <c r="AE101" s="65"/>
      <c r="AF101" s="65"/>
      <c r="AG101" s="65"/>
      <c r="AH101" s="65"/>
      <c r="AI101" s="65"/>
      <c r="AJ101" s="65"/>
      <c r="AK101" s="65"/>
      <c r="AL101" s="65"/>
      <c r="AM101" s="65"/>
    </row>
    <row r="102" spans="1:39" s="10" customFormat="1" ht="22.5" customHeight="1" x14ac:dyDescent="0.3">
      <c r="A102" s="249">
        <v>60</v>
      </c>
      <c r="B102" s="23"/>
      <c r="C102" s="23"/>
      <c r="D102" s="255"/>
      <c r="E102" s="255"/>
      <c r="F102" s="25"/>
      <c r="G102" s="23"/>
      <c r="H102" s="26"/>
      <c r="I102" s="26"/>
      <c r="J102" s="26"/>
      <c r="K102" s="261">
        <f t="shared" si="9"/>
        <v>0</v>
      </c>
      <c r="L102" s="302"/>
      <c r="M102" s="302"/>
      <c r="N102" s="302"/>
      <c r="O102" s="302"/>
      <c r="P102" s="302"/>
      <c r="Q102" s="302"/>
      <c r="R102" s="302"/>
      <c r="S102" s="302"/>
      <c r="T102" s="302"/>
      <c r="U102" s="302"/>
      <c r="V102" s="302"/>
      <c r="W102" s="302"/>
      <c r="X102" s="302"/>
      <c r="Y102" s="302"/>
      <c r="Z102" s="302"/>
      <c r="AA102" s="302"/>
      <c r="AC102" s="65"/>
      <c r="AD102" s="65"/>
      <c r="AE102" s="65"/>
      <c r="AF102" s="65"/>
      <c r="AG102" s="65"/>
      <c r="AH102" s="65"/>
      <c r="AI102" s="65"/>
      <c r="AJ102" s="65"/>
      <c r="AK102" s="65"/>
      <c r="AL102" s="65"/>
      <c r="AM102" s="65"/>
    </row>
    <row r="103" spans="1:39" s="10" customFormat="1" ht="22.5" customHeight="1" x14ac:dyDescent="0.3">
      <c r="A103" s="249">
        <v>61</v>
      </c>
      <c r="B103" s="23"/>
      <c r="C103" s="23"/>
      <c r="D103" s="255"/>
      <c r="E103" s="255"/>
      <c r="F103" s="25"/>
      <c r="G103" s="23"/>
      <c r="H103" s="26"/>
      <c r="I103" s="26"/>
      <c r="J103" s="26"/>
      <c r="K103" s="261">
        <f t="shared" si="9"/>
        <v>0</v>
      </c>
      <c r="L103" s="302"/>
      <c r="M103" s="302"/>
      <c r="N103" s="302"/>
      <c r="O103" s="302"/>
      <c r="P103" s="302"/>
      <c r="Q103" s="302"/>
      <c r="R103" s="302"/>
      <c r="S103" s="302"/>
      <c r="T103" s="302"/>
      <c r="U103" s="302"/>
      <c r="V103" s="302"/>
      <c r="W103" s="302"/>
      <c r="X103" s="302"/>
      <c r="Y103" s="302"/>
      <c r="Z103" s="302"/>
      <c r="AA103" s="302"/>
      <c r="AC103" s="65"/>
      <c r="AD103" s="65"/>
      <c r="AE103" s="65"/>
      <c r="AF103" s="65"/>
      <c r="AG103" s="65"/>
      <c r="AH103" s="65"/>
      <c r="AI103" s="65"/>
      <c r="AJ103" s="65"/>
      <c r="AK103" s="65"/>
      <c r="AL103" s="65"/>
      <c r="AM103" s="65"/>
    </row>
    <row r="104" spans="1:39" s="10" customFormat="1" ht="22.5" customHeight="1" x14ac:dyDescent="0.3">
      <c r="A104" s="249">
        <v>62</v>
      </c>
      <c r="B104" s="23"/>
      <c r="C104" s="23"/>
      <c r="D104" s="255"/>
      <c r="E104" s="255"/>
      <c r="F104" s="25"/>
      <c r="G104" s="23"/>
      <c r="H104" s="26"/>
      <c r="I104" s="26"/>
      <c r="J104" s="26"/>
      <c r="K104" s="261">
        <f t="shared" si="9"/>
        <v>0</v>
      </c>
      <c r="L104" s="302"/>
      <c r="M104" s="302"/>
      <c r="N104" s="302"/>
      <c r="O104" s="302"/>
      <c r="P104" s="302"/>
      <c r="Q104" s="302"/>
      <c r="R104" s="302"/>
      <c r="S104" s="302"/>
      <c r="T104" s="302"/>
      <c r="U104" s="302"/>
      <c r="V104" s="302"/>
      <c r="W104" s="302"/>
      <c r="X104" s="302"/>
      <c r="Y104" s="302"/>
      <c r="Z104" s="302"/>
      <c r="AA104" s="302"/>
      <c r="AC104" s="65"/>
      <c r="AD104" s="65"/>
      <c r="AE104" s="65"/>
      <c r="AF104" s="65"/>
      <c r="AG104" s="65"/>
      <c r="AH104" s="65"/>
      <c r="AI104" s="65"/>
      <c r="AJ104" s="65"/>
      <c r="AK104" s="65"/>
      <c r="AL104" s="65"/>
      <c r="AM104" s="65"/>
    </row>
    <row r="105" spans="1:39" s="10" customFormat="1" ht="22.5" customHeight="1" x14ac:dyDescent="0.3">
      <c r="A105" s="249">
        <v>63</v>
      </c>
      <c r="B105" s="23"/>
      <c r="C105" s="23"/>
      <c r="D105" s="255"/>
      <c r="E105" s="255"/>
      <c r="F105" s="25"/>
      <c r="G105" s="23"/>
      <c r="H105" s="26"/>
      <c r="I105" s="26"/>
      <c r="J105" s="26"/>
      <c r="K105" s="261">
        <f t="shared" si="9"/>
        <v>0</v>
      </c>
      <c r="L105" s="302"/>
      <c r="M105" s="302"/>
      <c r="N105" s="302"/>
      <c r="O105" s="302"/>
      <c r="P105" s="302"/>
      <c r="Q105" s="302"/>
      <c r="R105" s="302"/>
      <c r="S105" s="302"/>
      <c r="T105" s="302"/>
      <c r="U105" s="302"/>
      <c r="V105" s="302"/>
      <c r="W105" s="302"/>
      <c r="X105" s="302"/>
      <c r="Y105" s="302"/>
      <c r="Z105" s="302"/>
      <c r="AA105" s="302"/>
      <c r="AC105" s="65"/>
      <c r="AD105" s="65"/>
      <c r="AE105" s="65"/>
      <c r="AF105" s="65"/>
      <c r="AG105" s="65"/>
      <c r="AH105" s="65"/>
      <c r="AI105" s="65"/>
      <c r="AJ105" s="65"/>
      <c r="AK105" s="65"/>
      <c r="AL105" s="65"/>
      <c r="AM105" s="65"/>
    </row>
    <row r="106" spans="1:39" s="10" customFormat="1" ht="22.5" customHeight="1" x14ac:dyDescent="0.3">
      <c r="A106" s="249">
        <v>64</v>
      </c>
      <c r="B106" s="23"/>
      <c r="C106" s="23"/>
      <c r="D106" s="255"/>
      <c r="E106" s="255"/>
      <c r="F106" s="25"/>
      <c r="G106" s="23"/>
      <c r="H106" s="26"/>
      <c r="I106" s="26"/>
      <c r="J106" s="26"/>
      <c r="K106" s="261">
        <f t="shared" si="9"/>
        <v>0</v>
      </c>
      <c r="L106" s="302"/>
      <c r="M106" s="302"/>
      <c r="N106" s="302"/>
      <c r="O106" s="302"/>
      <c r="P106" s="302"/>
      <c r="Q106" s="302"/>
      <c r="R106" s="302"/>
      <c r="S106" s="302"/>
      <c r="T106" s="302"/>
      <c r="U106" s="302"/>
      <c r="V106" s="302"/>
      <c r="W106" s="302"/>
      <c r="X106" s="302"/>
      <c r="Y106" s="302"/>
      <c r="Z106" s="302"/>
      <c r="AA106" s="302"/>
      <c r="AC106" s="65"/>
      <c r="AD106" s="65"/>
      <c r="AE106" s="65"/>
      <c r="AF106" s="65"/>
      <c r="AG106" s="65"/>
      <c r="AH106" s="65"/>
      <c r="AI106" s="65"/>
      <c r="AJ106" s="65"/>
      <c r="AK106" s="65"/>
      <c r="AL106" s="65"/>
      <c r="AM106" s="65"/>
    </row>
    <row r="107" spans="1:39" s="10" customFormat="1" ht="22.5" customHeight="1" x14ac:dyDescent="0.3">
      <c r="A107" s="249">
        <v>65</v>
      </c>
      <c r="B107" s="23"/>
      <c r="C107" s="23"/>
      <c r="D107" s="255"/>
      <c r="E107" s="255"/>
      <c r="F107" s="25"/>
      <c r="G107" s="23"/>
      <c r="H107" s="26"/>
      <c r="I107" s="26"/>
      <c r="J107" s="26"/>
      <c r="K107" s="261">
        <f t="shared" si="9"/>
        <v>0</v>
      </c>
      <c r="L107" s="302"/>
      <c r="M107" s="302"/>
      <c r="N107" s="302"/>
      <c r="O107" s="302"/>
      <c r="P107" s="302"/>
      <c r="Q107" s="302"/>
      <c r="R107" s="302"/>
      <c r="S107" s="302"/>
      <c r="T107" s="302"/>
      <c r="U107" s="302"/>
      <c r="V107" s="302"/>
      <c r="W107" s="302"/>
      <c r="X107" s="302"/>
      <c r="Y107" s="302"/>
      <c r="Z107" s="302"/>
      <c r="AA107" s="302"/>
      <c r="AC107" s="65"/>
      <c r="AD107" s="65"/>
      <c r="AE107" s="65"/>
      <c r="AF107" s="65"/>
      <c r="AG107" s="65"/>
      <c r="AH107" s="65"/>
      <c r="AI107" s="65"/>
      <c r="AJ107" s="65"/>
      <c r="AK107" s="65"/>
      <c r="AL107" s="65"/>
      <c r="AM107" s="65"/>
    </row>
    <row r="108" spans="1:39" s="10" customFormat="1" ht="22.5" customHeight="1" x14ac:dyDescent="0.3">
      <c r="A108" s="249">
        <v>66</v>
      </c>
      <c r="B108" s="23"/>
      <c r="C108" s="23"/>
      <c r="D108" s="255"/>
      <c r="E108" s="255"/>
      <c r="F108" s="25"/>
      <c r="G108" s="23"/>
      <c r="H108" s="26"/>
      <c r="I108" s="26"/>
      <c r="J108" s="26"/>
      <c r="K108" s="261">
        <f t="shared" si="9"/>
        <v>0</v>
      </c>
      <c r="L108" s="302"/>
      <c r="M108" s="302"/>
      <c r="N108" s="302"/>
      <c r="O108" s="302"/>
      <c r="P108" s="302"/>
      <c r="Q108" s="302"/>
      <c r="R108" s="302"/>
      <c r="S108" s="302"/>
      <c r="T108" s="302"/>
      <c r="U108" s="302"/>
      <c r="V108" s="302"/>
      <c r="W108" s="302"/>
      <c r="X108" s="302"/>
      <c r="Y108" s="302"/>
      <c r="Z108" s="302"/>
      <c r="AA108" s="302"/>
      <c r="AC108" s="65"/>
      <c r="AD108" s="65"/>
      <c r="AE108" s="65"/>
      <c r="AF108" s="65"/>
      <c r="AG108" s="65"/>
      <c r="AH108" s="65"/>
      <c r="AI108" s="65"/>
      <c r="AJ108" s="65"/>
      <c r="AK108" s="65"/>
      <c r="AL108" s="65"/>
      <c r="AM108" s="65"/>
    </row>
    <row r="109" spans="1:39" s="10" customFormat="1" ht="22.5" customHeight="1" x14ac:dyDescent="0.3">
      <c r="A109" s="249">
        <v>67</v>
      </c>
      <c r="B109" s="23"/>
      <c r="C109" s="23"/>
      <c r="D109" s="255"/>
      <c r="E109" s="255"/>
      <c r="F109" s="25"/>
      <c r="G109" s="23"/>
      <c r="H109" s="26"/>
      <c r="I109" s="26"/>
      <c r="J109" s="26"/>
      <c r="K109" s="261">
        <f t="shared" si="9"/>
        <v>0</v>
      </c>
      <c r="L109" s="302"/>
      <c r="M109" s="302"/>
      <c r="N109" s="302"/>
      <c r="O109" s="302"/>
      <c r="P109" s="302"/>
      <c r="Q109" s="302"/>
      <c r="R109" s="302"/>
      <c r="S109" s="302"/>
      <c r="T109" s="302"/>
      <c r="U109" s="302"/>
      <c r="V109" s="302"/>
      <c r="W109" s="302"/>
      <c r="X109" s="302"/>
      <c r="Y109" s="302"/>
      <c r="Z109" s="302"/>
      <c r="AA109" s="302"/>
      <c r="AC109" s="65"/>
      <c r="AD109" s="65"/>
      <c r="AE109" s="65"/>
      <c r="AF109" s="65"/>
      <c r="AG109" s="65"/>
      <c r="AH109" s="65"/>
      <c r="AI109" s="65"/>
      <c r="AJ109" s="65"/>
      <c r="AK109" s="65"/>
      <c r="AL109" s="65"/>
      <c r="AM109" s="65"/>
    </row>
    <row r="110" spans="1:39" s="10" customFormat="1" ht="22.5" customHeight="1" x14ac:dyDescent="0.3">
      <c r="A110" s="249">
        <v>68</v>
      </c>
      <c r="B110" s="23"/>
      <c r="C110" s="23"/>
      <c r="D110" s="255"/>
      <c r="E110" s="255"/>
      <c r="F110" s="25"/>
      <c r="G110" s="23"/>
      <c r="H110" s="26"/>
      <c r="I110" s="26"/>
      <c r="J110" s="26"/>
      <c r="K110" s="261">
        <f t="shared" si="9"/>
        <v>0</v>
      </c>
      <c r="L110" s="302"/>
      <c r="M110" s="302"/>
      <c r="N110" s="302"/>
      <c r="O110" s="302"/>
      <c r="P110" s="302"/>
      <c r="Q110" s="302"/>
      <c r="R110" s="302"/>
      <c r="S110" s="302"/>
      <c r="T110" s="302"/>
      <c r="U110" s="302"/>
      <c r="V110" s="302"/>
      <c r="W110" s="302"/>
      <c r="X110" s="302"/>
      <c r="Y110" s="302"/>
      <c r="Z110" s="302"/>
      <c r="AA110" s="302"/>
      <c r="AC110" s="65"/>
      <c r="AD110" s="65"/>
      <c r="AE110" s="65"/>
      <c r="AF110" s="65"/>
      <c r="AG110" s="65"/>
      <c r="AH110" s="65"/>
      <c r="AI110" s="65"/>
      <c r="AJ110" s="65"/>
      <c r="AK110" s="65"/>
      <c r="AL110" s="65"/>
      <c r="AM110" s="65"/>
    </row>
    <row r="111" spans="1:39" s="10" customFormat="1" ht="22.5" customHeight="1" x14ac:dyDescent="0.3">
      <c r="A111" s="249">
        <v>69</v>
      </c>
      <c r="B111" s="23"/>
      <c r="C111" s="23"/>
      <c r="D111" s="255"/>
      <c r="E111" s="255"/>
      <c r="F111" s="25"/>
      <c r="G111" s="23"/>
      <c r="H111" s="26"/>
      <c r="I111" s="26"/>
      <c r="J111" s="26"/>
      <c r="K111" s="261">
        <f t="shared" si="9"/>
        <v>0</v>
      </c>
      <c r="L111" s="302"/>
      <c r="M111" s="302"/>
      <c r="N111" s="302"/>
      <c r="O111" s="302"/>
      <c r="P111" s="302"/>
      <c r="Q111" s="302"/>
      <c r="R111" s="302"/>
      <c r="S111" s="302"/>
      <c r="T111" s="302"/>
      <c r="U111" s="302"/>
      <c r="V111" s="302"/>
      <c r="W111" s="302"/>
      <c r="X111" s="302"/>
      <c r="Y111" s="302"/>
      <c r="Z111" s="302"/>
      <c r="AA111" s="302"/>
      <c r="AC111" s="65"/>
      <c r="AD111" s="65"/>
      <c r="AE111" s="65"/>
      <c r="AF111" s="65"/>
      <c r="AG111" s="65"/>
      <c r="AH111" s="65"/>
      <c r="AI111" s="65"/>
      <c r="AJ111" s="65"/>
      <c r="AK111" s="65"/>
      <c r="AL111" s="65"/>
      <c r="AM111" s="65"/>
    </row>
    <row r="112" spans="1:39" s="10" customFormat="1" ht="22.5" customHeight="1" x14ac:dyDescent="0.3">
      <c r="A112" s="249">
        <v>70</v>
      </c>
      <c r="B112" s="23"/>
      <c r="C112" s="23"/>
      <c r="D112" s="255"/>
      <c r="E112" s="255"/>
      <c r="F112" s="25"/>
      <c r="G112" s="23"/>
      <c r="H112" s="26"/>
      <c r="I112" s="26"/>
      <c r="J112" s="26"/>
      <c r="K112" s="261">
        <f t="shared" si="9"/>
        <v>0</v>
      </c>
      <c r="L112" s="302"/>
      <c r="M112" s="302"/>
      <c r="N112" s="302"/>
      <c r="O112" s="302"/>
      <c r="P112" s="302"/>
      <c r="Q112" s="302"/>
      <c r="R112" s="302"/>
      <c r="S112" s="302"/>
      <c r="T112" s="302"/>
      <c r="U112" s="302"/>
      <c r="V112" s="302"/>
      <c r="W112" s="302"/>
      <c r="X112" s="302"/>
      <c r="Y112" s="302"/>
      <c r="Z112" s="302"/>
      <c r="AA112" s="302"/>
      <c r="AC112" s="65"/>
      <c r="AD112" s="65"/>
      <c r="AE112" s="65"/>
      <c r="AF112" s="65"/>
      <c r="AG112" s="65"/>
      <c r="AH112" s="65"/>
      <c r="AI112" s="65"/>
      <c r="AJ112" s="65"/>
      <c r="AK112" s="65"/>
      <c r="AL112" s="65"/>
      <c r="AM112" s="65"/>
    </row>
    <row r="113" spans="1:39" s="10" customFormat="1" ht="22.5" customHeight="1" x14ac:dyDescent="0.3">
      <c r="A113" s="249">
        <v>71</v>
      </c>
      <c r="B113" s="23"/>
      <c r="C113" s="23"/>
      <c r="D113" s="255"/>
      <c r="E113" s="255"/>
      <c r="F113" s="25"/>
      <c r="G113" s="23"/>
      <c r="H113" s="26"/>
      <c r="I113" s="26"/>
      <c r="J113" s="26"/>
      <c r="K113" s="261">
        <f t="shared" si="9"/>
        <v>0</v>
      </c>
      <c r="L113" s="302"/>
      <c r="M113" s="302"/>
      <c r="N113" s="302"/>
      <c r="O113" s="302"/>
      <c r="P113" s="302"/>
      <c r="Q113" s="302"/>
      <c r="R113" s="302"/>
      <c r="S113" s="302"/>
      <c r="T113" s="302"/>
      <c r="U113" s="302"/>
      <c r="V113" s="302"/>
      <c r="W113" s="302"/>
      <c r="X113" s="302"/>
      <c r="Y113" s="302"/>
      <c r="Z113" s="302"/>
      <c r="AA113" s="302"/>
      <c r="AC113" s="65"/>
      <c r="AD113" s="65"/>
      <c r="AE113" s="65"/>
      <c r="AF113" s="65"/>
      <c r="AG113" s="65"/>
      <c r="AH113" s="65"/>
      <c r="AI113" s="65"/>
      <c r="AJ113" s="65"/>
      <c r="AK113" s="65"/>
      <c r="AL113" s="65"/>
      <c r="AM113" s="65"/>
    </row>
    <row r="114" spans="1:39" s="10" customFormat="1" ht="22.5" customHeight="1" x14ac:dyDescent="0.3">
      <c r="A114" s="249">
        <v>72</v>
      </c>
      <c r="B114" s="23"/>
      <c r="C114" s="23"/>
      <c r="D114" s="255"/>
      <c r="E114" s="255"/>
      <c r="F114" s="25"/>
      <c r="G114" s="23"/>
      <c r="H114" s="26"/>
      <c r="I114" s="26"/>
      <c r="J114" s="26"/>
      <c r="K114" s="261">
        <f t="shared" si="9"/>
        <v>0</v>
      </c>
      <c r="L114" s="302"/>
      <c r="M114" s="302"/>
      <c r="N114" s="302"/>
      <c r="O114" s="302"/>
      <c r="P114" s="302"/>
      <c r="Q114" s="302"/>
      <c r="R114" s="302"/>
      <c r="S114" s="302"/>
      <c r="T114" s="302"/>
      <c r="U114" s="302"/>
      <c r="V114" s="302"/>
      <c r="W114" s="302"/>
      <c r="X114" s="302"/>
      <c r="Y114" s="302"/>
      <c r="Z114" s="302"/>
      <c r="AA114" s="302"/>
      <c r="AC114" s="65"/>
      <c r="AD114" s="65"/>
      <c r="AE114" s="65"/>
      <c r="AF114" s="65"/>
      <c r="AG114" s="65"/>
      <c r="AH114" s="65"/>
      <c r="AI114" s="65"/>
      <c r="AJ114" s="65"/>
      <c r="AK114" s="65"/>
      <c r="AL114" s="65"/>
      <c r="AM114" s="65"/>
    </row>
    <row r="115" spans="1:39" x14ac:dyDescent="0.3">
      <c r="A115" s="248"/>
      <c r="B115" s="248"/>
      <c r="C115" s="248"/>
      <c r="D115" s="248"/>
      <c r="E115" s="248"/>
      <c r="F115" s="248"/>
      <c r="G115" s="248"/>
      <c r="H115" s="248"/>
      <c r="I115" s="248"/>
      <c r="J115" s="248"/>
      <c r="K115" s="253"/>
      <c r="L115" s="313"/>
      <c r="M115" s="313"/>
      <c r="N115" s="313"/>
      <c r="O115" s="313"/>
      <c r="P115" s="313"/>
      <c r="Q115" s="313"/>
      <c r="R115" s="313"/>
      <c r="S115" s="313"/>
      <c r="T115" s="313"/>
      <c r="U115" s="313"/>
      <c r="V115" s="313"/>
      <c r="W115" s="313"/>
      <c r="X115" s="313"/>
      <c r="Y115" s="313"/>
      <c r="Z115" s="313"/>
      <c r="AA115" s="313"/>
      <c r="AF115" s="71"/>
    </row>
    <row r="116" spans="1:39" x14ac:dyDescent="0.3">
      <c r="A116" s="5" t="s">
        <v>151</v>
      </c>
      <c r="B116" s="5"/>
      <c r="C116" s="5"/>
      <c r="D116" s="6"/>
      <c r="E116" s="6"/>
      <c r="F116" s="7"/>
      <c r="G116" s="5"/>
      <c r="H116" s="5"/>
      <c r="I116" s="5"/>
      <c r="J116" s="5"/>
      <c r="K116" s="254"/>
      <c r="L116" s="320"/>
      <c r="M116" s="320"/>
      <c r="N116" s="320"/>
      <c r="O116" s="320"/>
      <c r="P116" s="320"/>
      <c r="Q116" s="320"/>
      <c r="R116" s="320"/>
      <c r="S116" s="320"/>
      <c r="T116" s="320"/>
      <c r="U116" s="320"/>
      <c r="V116" s="320"/>
      <c r="W116" s="320"/>
      <c r="X116" s="320"/>
      <c r="Y116" s="320"/>
      <c r="Z116" s="320"/>
      <c r="AA116" s="320"/>
      <c r="AF116" s="71"/>
    </row>
    <row r="117" spans="1:39" ht="27.3" customHeight="1" x14ac:dyDescent="0.3">
      <c r="A117" s="305" t="s">
        <v>115</v>
      </c>
      <c r="B117" s="307" t="s">
        <v>156</v>
      </c>
      <c r="C117" s="307" t="s">
        <v>155</v>
      </c>
      <c r="D117" s="307" t="s">
        <v>139</v>
      </c>
      <c r="E117" s="307" t="s">
        <v>138</v>
      </c>
      <c r="F117" s="307" t="s">
        <v>153</v>
      </c>
      <c r="G117" s="307" t="s">
        <v>154</v>
      </c>
      <c r="H117" s="90"/>
      <c r="I117" s="18" t="s">
        <v>116</v>
      </c>
      <c r="J117" s="252"/>
      <c r="K117" s="322" t="s">
        <v>245</v>
      </c>
      <c r="L117" s="311" t="str">
        <f>L95</f>
        <v/>
      </c>
      <c r="M117" s="309" t="s">
        <v>246</v>
      </c>
      <c r="N117" s="311" t="str">
        <f>N95</f>
        <v/>
      </c>
      <c r="O117" s="309" t="s">
        <v>247</v>
      </c>
      <c r="P117" s="311" t="str">
        <f>P95</f>
        <v/>
      </c>
      <c r="Q117" s="309" t="s">
        <v>248</v>
      </c>
      <c r="R117" s="311" t="str">
        <f>R95</f>
        <v/>
      </c>
      <c r="S117" s="309" t="s">
        <v>249</v>
      </c>
      <c r="T117" s="311" t="str">
        <f>T95</f>
        <v/>
      </c>
      <c r="U117" s="309" t="s">
        <v>250</v>
      </c>
      <c r="V117" s="311" t="str">
        <f>V95</f>
        <v/>
      </c>
      <c r="W117" s="309" t="s">
        <v>251</v>
      </c>
      <c r="X117" s="311" t="str">
        <f>X95</f>
        <v/>
      </c>
      <c r="Y117" s="309" t="s">
        <v>252</v>
      </c>
      <c r="Z117" s="311" t="str">
        <f>Z95</f>
        <v/>
      </c>
      <c r="AA117" s="309" t="s">
        <v>253</v>
      </c>
    </row>
    <row r="118" spans="1:39" ht="27.3" customHeight="1" x14ac:dyDescent="0.3">
      <c r="A118" s="306"/>
      <c r="B118" s="308"/>
      <c r="C118" s="308"/>
      <c r="D118" s="308"/>
      <c r="E118" s="308"/>
      <c r="F118" s="308"/>
      <c r="G118" s="308"/>
      <c r="H118" s="15" t="s">
        <v>137</v>
      </c>
      <c r="I118" s="15" t="s">
        <v>118</v>
      </c>
      <c r="J118" s="15" t="s">
        <v>146</v>
      </c>
      <c r="K118" s="323"/>
      <c r="L118" s="312"/>
      <c r="M118" s="310"/>
      <c r="N118" s="312" t="s">
        <v>254</v>
      </c>
      <c r="O118" s="310" t="s">
        <v>247</v>
      </c>
      <c r="P118" s="312" t="s">
        <v>255</v>
      </c>
      <c r="Q118" s="310" t="s">
        <v>248</v>
      </c>
      <c r="R118" s="312" t="s">
        <v>256</v>
      </c>
      <c r="S118" s="310" t="s">
        <v>249</v>
      </c>
      <c r="T118" s="312" t="s">
        <v>257</v>
      </c>
      <c r="U118" s="310" t="s">
        <v>250</v>
      </c>
      <c r="V118" s="312" t="s">
        <v>258</v>
      </c>
      <c r="W118" s="310" t="s">
        <v>251</v>
      </c>
      <c r="X118" s="312" t="s">
        <v>259</v>
      </c>
      <c r="Y118" s="310" t="s">
        <v>252</v>
      </c>
      <c r="Z118" s="312" t="s">
        <v>260</v>
      </c>
      <c r="AA118" s="310" t="s">
        <v>253</v>
      </c>
    </row>
    <row r="119" spans="1:39" s="10" customFormat="1" ht="22.5" customHeight="1" x14ac:dyDescent="0.3">
      <c r="A119" s="13">
        <v>73</v>
      </c>
      <c r="B119" s="23"/>
      <c r="C119" s="23"/>
      <c r="D119" s="255"/>
      <c r="E119" s="255"/>
      <c r="F119" s="25"/>
      <c r="G119" s="23"/>
      <c r="H119" s="26"/>
      <c r="I119" s="26"/>
      <c r="J119" s="26"/>
      <c r="K119" s="261">
        <f>(16-COUNTIF(L119:AA119,""))*3</f>
        <v>0</v>
      </c>
      <c r="L119" s="302"/>
      <c r="M119" s="302"/>
      <c r="N119" s="302"/>
      <c r="O119" s="302"/>
      <c r="P119" s="302"/>
      <c r="Q119" s="302"/>
      <c r="R119" s="302"/>
      <c r="S119" s="302"/>
      <c r="T119" s="302"/>
      <c r="U119" s="302"/>
      <c r="V119" s="302"/>
      <c r="W119" s="302"/>
      <c r="X119" s="302"/>
      <c r="Y119" s="302"/>
      <c r="Z119" s="302"/>
      <c r="AA119" s="302"/>
      <c r="AC119" s="65"/>
      <c r="AD119" s="65"/>
      <c r="AE119" s="65"/>
      <c r="AF119" s="65"/>
      <c r="AG119" s="65"/>
      <c r="AH119" s="65"/>
      <c r="AI119" s="65"/>
      <c r="AJ119" s="65"/>
      <c r="AK119" s="65"/>
      <c r="AL119" s="65"/>
      <c r="AM119" s="65"/>
    </row>
    <row r="120" spans="1:39" s="10" customFormat="1" ht="22.5" customHeight="1" x14ac:dyDescent="0.3">
      <c r="A120" s="13">
        <v>74</v>
      </c>
      <c r="B120" s="23"/>
      <c r="C120" s="23"/>
      <c r="D120" s="255"/>
      <c r="E120" s="255"/>
      <c r="F120" s="25"/>
      <c r="G120" s="23"/>
      <c r="H120" s="26"/>
      <c r="I120" s="26"/>
      <c r="J120" s="26"/>
      <c r="K120" s="261">
        <f t="shared" ref="K120:K150" si="10">(16-COUNTIF(L120:AA120,""))*3</f>
        <v>0</v>
      </c>
      <c r="L120" s="302"/>
      <c r="M120" s="302"/>
      <c r="N120" s="302"/>
      <c r="O120" s="302"/>
      <c r="P120" s="302"/>
      <c r="Q120" s="302"/>
      <c r="R120" s="302"/>
      <c r="S120" s="302"/>
      <c r="T120" s="302"/>
      <c r="U120" s="302"/>
      <c r="V120" s="302"/>
      <c r="W120" s="302"/>
      <c r="X120" s="302"/>
      <c r="Y120" s="302"/>
      <c r="Z120" s="302"/>
      <c r="AA120" s="302"/>
      <c r="AC120" s="65"/>
      <c r="AD120" s="65"/>
      <c r="AE120" s="65"/>
      <c r="AF120" s="65"/>
      <c r="AG120" s="65"/>
      <c r="AH120" s="65"/>
      <c r="AI120" s="65"/>
      <c r="AJ120" s="65"/>
      <c r="AK120" s="65"/>
      <c r="AL120" s="65"/>
      <c r="AM120" s="65"/>
    </row>
    <row r="121" spans="1:39" s="10" customFormat="1" ht="22.5" customHeight="1" x14ac:dyDescent="0.3">
      <c r="A121" s="249">
        <v>75</v>
      </c>
      <c r="B121" s="23"/>
      <c r="C121" s="23"/>
      <c r="D121" s="255"/>
      <c r="E121" s="255"/>
      <c r="F121" s="25"/>
      <c r="G121" s="23"/>
      <c r="H121" s="26"/>
      <c r="I121" s="26"/>
      <c r="J121" s="26"/>
      <c r="K121" s="261">
        <f t="shared" si="10"/>
        <v>0</v>
      </c>
      <c r="L121" s="302"/>
      <c r="M121" s="302"/>
      <c r="N121" s="302"/>
      <c r="O121" s="302"/>
      <c r="P121" s="302"/>
      <c r="Q121" s="302"/>
      <c r="R121" s="302"/>
      <c r="S121" s="302"/>
      <c r="T121" s="302"/>
      <c r="U121" s="302"/>
      <c r="V121" s="302"/>
      <c r="W121" s="302"/>
      <c r="X121" s="302"/>
      <c r="Y121" s="302"/>
      <c r="Z121" s="302"/>
      <c r="AA121" s="302"/>
      <c r="AC121" s="65"/>
      <c r="AD121" s="65"/>
      <c r="AE121" s="65"/>
      <c r="AF121" s="65"/>
      <c r="AG121" s="65"/>
      <c r="AH121" s="65"/>
      <c r="AI121" s="65"/>
      <c r="AJ121" s="65"/>
      <c r="AK121" s="65"/>
      <c r="AL121" s="65"/>
      <c r="AM121" s="65"/>
    </row>
    <row r="122" spans="1:39" s="10" customFormat="1" ht="22.5" customHeight="1" x14ac:dyDescent="0.3">
      <c r="A122" s="249">
        <v>76</v>
      </c>
      <c r="B122" s="23"/>
      <c r="C122" s="23"/>
      <c r="D122" s="255"/>
      <c r="E122" s="255"/>
      <c r="F122" s="25"/>
      <c r="G122" s="23"/>
      <c r="H122" s="26"/>
      <c r="I122" s="26"/>
      <c r="J122" s="26"/>
      <c r="K122" s="261">
        <f t="shared" si="10"/>
        <v>0</v>
      </c>
      <c r="L122" s="302"/>
      <c r="M122" s="302"/>
      <c r="N122" s="302"/>
      <c r="O122" s="302"/>
      <c r="P122" s="302"/>
      <c r="Q122" s="302"/>
      <c r="R122" s="302"/>
      <c r="S122" s="302"/>
      <c r="T122" s="302"/>
      <c r="U122" s="302"/>
      <c r="V122" s="302"/>
      <c r="W122" s="302"/>
      <c r="X122" s="302"/>
      <c r="Y122" s="302"/>
      <c r="Z122" s="302"/>
      <c r="AA122" s="302"/>
      <c r="AC122" s="65"/>
      <c r="AD122" s="65"/>
      <c r="AE122" s="65"/>
      <c r="AF122" s="65"/>
      <c r="AG122" s="65"/>
      <c r="AH122" s="65"/>
      <c r="AI122" s="65"/>
      <c r="AJ122" s="65"/>
      <c r="AK122" s="65"/>
      <c r="AL122" s="65"/>
      <c r="AM122" s="65"/>
    </row>
    <row r="123" spans="1:39" s="10" customFormat="1" ht="22.5" customHeight="1" x14ac:dyDescent="0.3">
      <c r="A123" s="249">
        <v>77</v>
      </c>
      <c r="B123" s="23"/>
      <c r="C123" s="23"/>
      <c r="D123" s="255"/>
      <c r="E123" s="255"/>
      <c r="F123" s="25"/>
      <c r="G123" s="23"/>
      <c r="H123" s="26"/>
      <c r="I123" s="26"/>
      <c r="J123" s="26"/>
      <c r="K123" s="261">
        <f t="shared" si="10"/>
        <v>0</v>
      </c>
      <c r="L123" s="302"/>
      <c r="M123" s="302"/>
      <c r="N123" s="302"/>
      <c r="O123" s="302"/>
      <c r="P123" s="302"/>
      <c r="Q123" s="302"/>
      <c r="R123" s="302"/>
      <c r="S123" s="302"/>
      <c r="T123" s="302"/>
      <c r="U123" s="302"/>
      <c r="V123" s="302"/>
      <c r="W123" s="302"/>
      <c r="X123" s="302"/>
      <c r="Y123" s="302"/>
      <c r="Z123" s="302"/>
      <c r="AA123" s="302"/>
      <c r="AC123" s="65"/>
      <c r="AD123" s="65"/>
      <c r="AE123" s="65"/>
      <c r="AF123" s="65"/>
      <c r="AG123" s="65"/>
      <c r="AH123" s="65"/>
      <c r="AI123" s="65"/>
      <c r="AJ123" s="65"/>
      <c r="AK123" s="65"/>
      <c r="AL123" s="65"/>
      <c r="AM123" s="65"/>
    </row>
    <row r="124" spans="1:39" s="10" customFormat="1" ht="22.5" customHeight="1" x14ac:dyDescent="0.3">
      <c r="A124" s="249">
        <v>78</v>
      </c>
      <c r="B124" s="23"/>
      <c r="C124" s="23"/>
      <c r="D124" s="255"/>
      <c r="E124" s="255"/>
      <c r="F124" s="25"/>
      <c r="G124" s="23"/>
      <c r="H124" s="26"/>
      <c r="I124" s="26"/>
      <c r="J124" s="26"/>
      <c r="K124" s="261">
        <f t="shared" si="10"/>
        <v>0</v>
      </c>
      <c r="L124" s="302"/>
      <c r="M124" s="302"/>
      <c r="N124" s="302"/>
      <c r="O124" s="302"/>
      <c r="P124" s="302"/>
      <c r="Q124" s="302"/>
      <c r="R124" s="302"/>
      <c r="S124" s="302"/>
      <c r="T124" s="302"/>
      <c r="U124" s="302"/>
      <c r="V124" s="302"/>
      <c r="W124" s="302"/>
      <c r="X124" s="302"/>
      <c r="Y124" s="302"/>
      <c r="Z124" s="302"/>
      <c r="AA124" s="302"/>
      <c r="AC124" s="65"/>
      <c r="AD124" s="65"/>
      <c r="AE124" s="65"/>
      <c r="AF124" s="65"/>
      <c r="AG124" s="65"/>
      <c r="AH124" s="65"/>
      <c r="AI124" s="65"/>
      <c r="AJ124" s="65"/>
      <c r="AK124" s="65"/>
      <c r="AL124" s="65"/>
      <c r="AM124" s="65"/>
    </row>
    <row r="125" spans="1:39" s="10" customFormat="1" ht="22.5" customHeight="1" x14ac:dyDescent="0.3">
      <c r="A125" s="249">
        <v>79</v>
      </c>
      <c r="B125" s="23"/>
      <c r="C125" s="23"/>
      <c r="D125" s="255"/>
      <c r="E125" s="255"/>
      <c r="F125" s="25"/>
      <c r="G125" s="23"/>
      <c r="H125" s="26"/>
      <c r="I125" s="26"/>
      <c r="J125" s="26"/>
      <c r="K125" s="261">
        <f t="shared" si="10"/>
        <v>0</v>
      </c>
      <c r="L125" s="302"/>
      <c r="M125" s="302"/>
      <c r="N125" s="302"/>
      <c r="O125" s="302"/>
      <c r="P125" s="302"/>
      <c r="Q125" s="302"/>
      <c r="R125" s="302"/>
      <c r="S125" s="302"/>
      <c r="T125" s="302"/>
      <c r="U125" s="302"/>
      <c r="V125" s="302"/>
      <c r="W125" s="302"/>
      <c r="X125" s="302"/>
      <c r="Y125" s="302"/>
      <c r="Z125" s="302"/>
      <c r="AA125" s="302"/>
      <c r="AC125" s="65"/>
      <c r="AD125" s="65"/>
      <c r="AE125" s="65"/>
      <c r="AF125" s="65"/>
      <c r="AG125" s="65"/>
      <c r="AH125" s="65"/>
      <c r="AI125" s="65"/>
      <c r="AJ125" s="65"/>
      <c r="AK125" s="65"/>
      <c r="AL125" s="65"/>
      <c r="AM125" s="65"/>
    </row>
    <row r="126" spans="1:39" s="10" customFormat="1" ht="22.5" customHeight="1" x14ac:dyDescent="0.3">
      <c r="A126" s="249">
        <v>80</v>
      </c>
      <c r="B126" s="23"/>
      <c r="C126" s="23"/>
      <c r="D126" s="255"/>
      <c r="E126" s="255"/>
      <c r="F126" s="25"/>
      <c r="G126" s="23"/>
      <c r="H126" s="26"/>
      <c r="I126" s="26"/>
      <c r="J126" s="26"/>
      <c r="K126" s="261">
        <f t="shared" si="10"/>
        <v>0</v>
      </c>
      <c r="L126" s="302"/>
      <c r="M126" s="302"/>
      <c r="N126" s="302"/>
      <c r="O126" s="302"/>
      <c r="P126" s="302"/>
      <c r="Q126" s="302"/>
      <c r="R126" s="302"/>
      <c r="S126" s="302"/>
      <c r="T126" s="302"/>
      <c r="U126" s="302"/>
      <c r="V126" s="302"/>
      <c r="W126" s="302"/>
      <c r="X126" s="302"/>
      <c r="Y126" s="302"/>
      <c r="Z126" s="302"/>
      <c r="AA126" s="302"/>
      <c r="AC126" s="65"/>
      <c r="AD126" s="65"/>
      <c r="AE126" s="65"/>
      <c r="AF126" s="65"/>
      <c r="AG126" s="65"/>
      <c r="AH126" s="65"/>
      <c r="AI126" s="65"/>
      <c r="AJ126" s="65"/>
      <c r="AK126" s="65"/>
      <c r="AL126" s="65"/>
      <c r="AM126" s="65"/>
    </row>
    <row r="127" spans="1:39" s="10" customFormat="1" ht="22.5" customHeight="1" x14ac:dyDescent="0.3">
      <c r="A127" s="249">
        <v>81</v>
      </c>
      <c r="B127" s="23"/>
      <c r="C127" s="23"/>
      <c r="D127" s="255"/>
      <c r="E127" s="255"/>
      <c r="F127" s="25"/>
      <c r="G127" s="23"/>
      <c r="H127" s="26"/>
      <c r="I127" s="26"/>
      <c r="J127" s="26"/>
      <c r="K127" s="261">
        <f t="shared" si="10"/>
        <v>0</v>
      </c>
      <c r="L127" s="302"/>
      <c r="M127" s="302"/>
      <c r="N127" s="302"/>
      <c r="O127" s="302"/>
      <c r="P127" s="302"/>
      <c r="Q127" s="302"/>
      <c r="R127" s="302"/>
      <c r="S127" s="302"/>
      <c r="T127" s="302"/>
      <c r="U127" s="302"/>
      <c r="V127" s="302"/>
      <c r="W127" s="302"/>
      <c r="X127" s="302"/>
      <c r="Y127" s="302"/>
      <c r="Z127" s="302"/>
      <c r="AA127" s="302"/>
      <c r="AC127" s="65"/>
      <c r="AD127" s="65"/>
      <c r="AE127" s="65"/>
      <c r="AF127" s="65"/>
      <c r="AG127" s="65"/>
      <c r="AH127" s="65"/>
      <c r="AI127" s="65"/>
      <c r="AJ127" s="65"/>
      <c r="AK127" s="65"/>
      <c r="AL127" s="65"/>
      <c r="AM127" s="65"/>
    </row>
    <row r="128" spans="1:39" s="10" customFormat="1" ht="22.5" customHeight="1" x14ac:dyDescent="0.3">
      <c r="A128" s="249">
        <v>82</v>
      </c>
      <c r="B128" s="23"/>
      <c r="C128" s="23"/>
      <c r="D128" s="255"/>
      <c r="E128" s="255"/>
      <c r="F128" s="25"/>
      <c r="G128" s="23"/>
      <c r="H128" s="26"/>
      <c r="I128" s="26"/>
      <c r="J128" s="26"/>
      <c r="K128" s="261">
        <f t="shared" si="10"/>
        <v>0</v>
      </c>
      <c r="L128" s="302"/>
      <c r="M128" s="302"/>
      <c r="N128" s="302"/>
      <c r="O128" s="302"/>
      <c r="P128" s="302"/>
      <c r="Q128" s="302"/>
      <c r="R128" s="302"/>
      <c r="S128" s="302"/>
      <c r="T128" s="302"/>
      <c r="U128" s="302"/>
      <c r="V128" s="302"/>
      <c r="W128" s="302"/>
      <c r="X128" s="302"/>
      <c r="Y128" s="302"/>
      <c r="Z128" s="302"/>
      <c r="AA128" s="302"/>
      <c r="AC128" s="65"/>
      <c r="AD128" s="65"/>
      <c r="AE128" s="65"/>
      <c r="AF128" s="65"/>
      <c r="AG128" s="65"/>
      <c r="AH128" s="65"/>
      <c r="AI128" s="65"/>
      <c r="AJ128" s="65"/>
      <c r="AK128" s="65"/>
      <c r="AL128" s="65"/>
      <c r="AM128" s="65"/>
    </row>
    <row r="129" spans="1:39" s="10" customFormat="1" ht="22.5" customHeight="1" x14ac:dyDescent="0.3">
      <c r="A129" s="249">
        <v>83</v>
      </c>
      <c r="B129" s="23"/>
      <c r="C129" s="23"/>
      <c r="D129" s="255"/>
      <c r="E129" s="255"/>
      <c r="F129" s="25"/>
      <c r="G129" s="23"/>
      <c r="H129" s="26"/>
      <c r="I129" s="26"/>
      <c r="J129" s="26"/>
      <c r="K129" s="261">
        <f t="shared" si="10"/>
        <v>0</v>
      </c>
      <c r="L129" s="302"/>
      <c r="M129" s="302"/>
      <c r="N129" s="302"/>
      <c r="O129" s="302"/>
      <c r="P129" s="302"/>
      <c r="Q129" s="302"/>
      <c r="R129" s="302"/>
      <c r="S129" s="302"/>
      <c r="T129" s="302"/>
      <c r="U129" s="302"/>
      <c r="V129" s="302"/>
      <c r="W129" s="302"/>
      <c r="X129" s="302"/>
      <c r="Y129" s="302"/>
      <c r="Z129" s="302"/>
      <c r="AA129" s="302"/>
      <c r="AC129" s="65"/>
      <c r="AD129" s="65"/>
      <c r="AE129" s="65"/>
      <c r="AF129" s="65"/>
      <c r="AG129" s="65"/>
      <c r="AH129" s="65"/>
      <c r="AI129" s="65"/>
      <c r="AJ129" s="65"/>
      <c r="AK129" s="65"/>
      <c r="AL129" s="65"/>
      <c r="AM129" s="65"/>
    </row>
    <row r="130" spans="1:39" s="10" customFormat="1" ht="22.5" customHeight="1" x14ac:dyDescent="0.3">
      <c r="A130" s="249">
        <v>84</v>
      </c>
      <c r="B130" s="23"/>
      <c r="C130" s="23"/>
      <c r="D130" s="255"/>
      <c r="E130" s="255"/>
      <c r="F130" s="25"/>
      <c r="G130" s="23"/>
      <c r="H130" s="26"/>
      <c r="I130" s="26"/>
      <c r="J130" s="26"/>
      <c r="K130" s="261">
        <f t="shared" si="10"/>
        <v>0</v>
      </c>
      <c r="L130" s="302"/>
      <c r="M130" s="302"/>
      <c r="N130" s="302"/>
      <c r="O130" s="302"/>
      <c r="P130" s="302"/>
      <c r="Q130" s="302"/>
      <c r="R130" s="302"/>
      <c r="S130" s="302"/>
      <c r="T130" s="302"/>
      <c r="U130" s="302"/>
      <c r="V130" s="302"/>
      <c r="W130" s="302"/>
      <c r="X130" s="302"/>
      <c r="Y130" s="302"/>
      <c r="Z130" s="302"/>
      <c r="AA130" s="302"/>
      <c r="AC130" s="65"/>
      <c r="AD130" s="65"/>
      <c r="AE130" s="65"/>
      <c r="AF130" s="65"/>
      <c r="AG130" s="65"/>
      <c r="AH130" s="65"/>
      <c r="AI130" s="65"/>
      <c r="AJ130" s="65"/>
      <c r="AK130" s="65"/>
      <c r="AL130" s="65"/>
      <c r="AM130" s="65"/>
    </row>
    <row r="131" spans="1:39" s="10" customFormat="1" ht="22.5" customHeight="1" x14ac:dyDescent="0.3">
      <c r="A131" s="249">
        <v>85</v>
      </c>
      <c r="B131" s="23"/>
      <c r="C131" s="23"/>
      <c r="D131" s="255"/>
      <c r="E131" s="255"/>
      <c r="F131" s="25"/>
      <c r="G131" s="23"/>
      <c r="H131" s="26"/>
      <c r="I131" s="26"/>
      <c r="J131" s="26"/>
      <c r="K131" s="261">
        <f t="shared" si="10"/>
        <v>0</v>
      </c>
      <c r="L131" s="302"/>
      <c r="M131" s="302"/>
      <c r="N131" s="302"/>
      <c r="O131" s="302"/>
      <c r="P131" s="302"/>
      <c r="Q131" s="302"/>
      <c r="R131" s="302"/>
      <c r="S131" s="302"/>
      <c r="T131" s="302"/>
      <c r="U131" s="302"/>
      <c r="V131" s="302"/>
      <c r="W131" s="302"/>
      <c r="X131" s="302"/>
      <c r="Y131" s="302"/>
      <c r="Z131" s="302"/>
      <c r="AA131" s="302"/>
      <c r="AC131" s="65"/>
      <c r="AD131" s="65"/>
      <c r="AE131" s="65"/>
      <c r="AF131" s="65"/>
      <c r="AG131" s="65"/>
      <c r="AH131" s="65"/>
      <c r="AI131" s="65"/>
      <c r="AJ131" s="65"/>
      <c r="AK131" s="65"/>
      <c r="AL131" s="65"/>
      <c r="AM131" s="65"/>
    </row>
    <row r="132" spans="1:39" s="10" customFormat="1" ht="22.5" customHeight="1" x14ac:dyDescent="0.3">
      <c r="A132" s="249">
        <v>86</v>
      </c>
      <c r="B132" s="23"/>
      <c r="C132" s="23"/>
      <c r="D132" s="255"/>
      <c r="E132" s="255"/>
      <c r="F132" s="25"/>
      <c r="G132" s="23"/>
      <c r="H132" s="26"/>
      <c r="I132" s="26"/>
      <c r="J132" s="26"/>
      <c r="K132" s="261">
        <f t="shared" si="10"/>
        <v>0</v>
      </c>
      <c r="L132" s="302"/>
      <c r="M132" s="302"/>
      <c r="N132" s="302"/>
      <c r="O132" s="302"/>
      <c r="P132" s="302"/>
      <c r="Q132" s="302"/>
      <c r="R132" s="302"/>
      <c r="S132" s="302"/>
      <c r="T132" s="302"/>
      <c r="U132" s="302"/>
      <c r="V132" s="302"/>
      <c r="W132" s="302"/>
      <c r="X132" s="302"/>
      <c r="Y132" s="302"/>
      <c r="Z132" s="302"/>
      <c r="AA132" s="302"/>
      <c r="AC132" s="65"/>
      <c r="AD132" s="65"/>
      <c r="AE132" s="65"/>
      <c r="AF132" s="65"/>
      <c r="AG132" s="65"/>
      <c r="AH132" s="65"/>
      <c r="AI132" s="65"/>
      <c r="AJ132" s="65"/>
      <c r="AK132" s="65"/>
      <c r="AL132" s="65"/>
      <c r="AM132" s="65"/>
    </row>
    <row r="133" spans="1:39" s="10" customFormat="1" ht="22.5" customHeight="1" x14ac:dyDescent="0.3">
      <c r="A133" s="249">
        <v>87</v>
      </c>
      <c r="B133" s="23"/>
      <c r="C133" s="23"/>
      <c r="D133" s="255"/>
      <c r="E133" s="255"/>
      <c r="F133" s="25"/>
      <c r="G133" s="23"/>
      <c r="H133" s="26"/>
      <c r="I133" s="26"/>
      <c r="J133" s="26"/>
      <c r="K133" s="261">
        <f t="shared" si="10"/>
        <v>0</v>
      </c>
      <c r="L133" s="302"/>
      <c r="M133" s="302"/>
      <c r="N133" s="302"/>
      <c r="O133" s="302"/>
      <c r="P133" s="302"/>
      <c r="Q133" s="302"/>
      <c r="R133" s="302"/>
      <c r="S133" s="302"/>
      <c r="T133" s="302"/>
      <c r="U133" s="302"/>
      <c r="V133" s="302"/>
      <c r="W133" s="302"/>
      <c r="X133" s="302"/>
      <c r="Y133" s="302"/>
      <c r="Z133" s="302"/>
      <c r="AA133" s="302"/>
      <c r="AC133" s="65"/>
      <c r="AD133" s="65"/>
      <c r="AE133" s="65"/>
      <c r="AF133" s="65"/>
      <c r="AG133" s="65"/>
      <c r="AH133" s="65"/>
      <c r="AI133" s="65"/>
      <c r="AJ133" s="65"/>
      <c r="AK133" s="65"/>
      <c r="AL133" s="65"/>
      <c r="AM133" s="65"/>
    </row>
    <row r="134" spans="1:39" s="10" customFormat="1" ht="22.5" customHeight="1" x14ac:dyDescent="0.3">
      <c r="A134" s="249">
        <v>88</v>
      </c>
      <c r="B134" s="23"/>
      <c r="C134" s="23"/>
      <c r="D134" s="255"/>
      <c r="E134" s="255"/>
      <c r="F134" s="25"/>
      <c r="G134" s="23"/>
      <c r="H134" s="26"/>
      <c r="I134" s="26"/>
      <c r="J134" s="26"/>
      <c r="K134" s="261">
        <f t="shared" si="10"/>
        <v>0</v>
      </c>
      <c r="L134" s="302"/>
      <c r="M134" s="302"/>
      <c r="N134" s="302"/>
      <c r="O134" s="302"/>
      <c r="P134" s="302"/>
      <c r="Q134" s="302"/>
      <c r="R134" s="302"/>
      <c r="S134" s="302"/>
      <c r="T134" s="302"/>
      <c r="U134" s="302"/>
      <c r="V134" s="302"/>
      <c r="W134" s="302"/>
      <c r="X134" s="302"/>
      <c r="Y134" s="302"/>
      <c r="Z134" s="302"/>
      <c r="AA134" s="302"/>
      <c r="AC134" s="65"/>
      <c r="AD134" s="65"/>
      <c r="AE134" s="65"/>
      <c r="AF134" s="65"/>
      <c r="AG134" s="65"/>
      <c r="AH134" s="65"/>
      <c r="AI134" s="65"/>
      <c r="AJ134" s="65"/>
      <c r="AK134" s="65"/>
      <c r="AL134" s="65"/>
      <c r="AM134" s="65"/>
    </row>
    <row r="135" spans="1:39" s="10" customFormat="1" ht="22.5" customHeight="1" x14ac:dyDescent="0.3">
      <c r="A135" s="249">
        <v>89</v>
      </c>
      <c r="B135" s="23"/>
      <c r="C135" s="23"/>
      <c r="D135" s="255"/>
      <c r="E135" s="255"/>
      <c r="F135" s="25"/>
      <c r="G135" s="23"/>
      <c r="H135" s="26"/>
      <c r="I135" s="26"/>
      <c r="J135" s="26"/>
      <c r="K135" s="261">
        <f t="shared" si="10"/>
        <v>0</v>
      </c>
      <c r="L135" s="302"/>
      <c r="M135" s="302"/>
      <c r="N135" s="302"/>
      <c r="O135" s="302"/>
      <c r="P135" s="302"/>
      <c r="Q135" s="302"/>
      <c r="R135" s="302"/>
      <c r="S135" s="302"/>
      <c r="T135" s="302"/>
      <c r="U135" s="302"/>
      <c r="V135" s="302"/>
      <c r="W135" s="302"/>
      <c r="X135" s="302"/>
      <c r="Y135" s="302"/>
      <c r="Z135" s="302"/>
      <c r="AA135" s="302"/>
      <c r="AC135" s="65"/>
      <c r="AD135" s="65"/>
      <c r="AE135" s="65"/>
      <c r="AF135" s="65"/>
      <c r="AG135" s="65"/>
      <c r="AH135" s="65"/>
      <c r="AI135" s="65"/>
      <c r="AJ135" s="65"/>
      <c r="AK135" s="65"/>
      <c r="AL135" s="65"/>
      <c r="AM135" s="65"/>
    </row>
    <row r="136" spans="1:39" s="10" customFormat="1" ht="22.5" customHeight="1" x14ac:dyDescent="0.3">
      <c r="A136" s="249">
        <v>90</v>
      </c>
      <c r="B136" s="23"/>
      <c r="C136" s="23"/>
      <c r="D136" s="255"/>
      <c r="E136" s="255"/>
      <c r="F136" s="25"/>
      <c r="G136" s="23"/>
      <c r="H136" s="26"/>
      <c r="I136" s="26"/>
      <c r="J136" s="26"/>
      <c r="K136" s="261">
        <f t="shared" si="10"/>
        <v>0</v>
      </c>
      <c r="L136" s="302"/>
      <c r="M136" s="302"/>
      <c r="N136" s="302"/>
      <c r="O136" s="302"/>
      <c r="P136" s="302"/>
      <c r="Q136" s="302"/>
      <c r="R136" s="302"/>
      <c r="S136" s="302"/>
      <c r="T136" s="302"/>
      <c r="U136" s="302"/>
      <c r="V136" s="302"/>
      <c r="W136" s="302"/>
      <c r="X136" s="302"/>
      <c r="Y136" s="302"/>
      <c r="Z136" s="302"/>
      <c r="AA136" s="302"/>
      <c r="AC136" s="65"/>
      <c r="AD136" s="65"/>
      <c r="AE136" s="65"/>
      <c r="AF136" s="65"/>
      <c r="AG136" s="65"/>
      <c r="AH136" s="65"/>
      <c r="AI136" s="65"/>
      <c r="AJ136" s="65"/>
      <c r="AK136" s="65"/>
      <c r="AL136" s="65"/>
      <c r="AM136" s="65"/>
    </row>
    <row r="137" spans="1:39" x14ac:dyDescent="0.3">
      <c r="A137" s="248"/>
      <c r="B137" s="248"/>
      <c r="C137" s="248"/>
      <c r="D137" s="248"/>
      <c r="E137" s="248"/>
      <c r="F137" s="248"/>
      <c r="G137" s="248"/>
      <c r="H137" s="248"/>
      <c r="I137" s="248"/>
      <c r="J137" s="248"/>
      <c r="K137" s="253"/>
      <c r="L137" s="313"/>
      <c r="M137" s="313"/>
      <c r="N137" s="313"/>
      <c r="O137" s="313"/>
      <c r="P137" s="313"/>
      <c r="Q137" s="313"/>
      <c r="R137" s="313"/>
      <c r="S137" s="313"/>
      <c r="T137" s="313"/>
      <c r="U137" s="313"/>
      <c r="V137" s="313"/>
      <c r="W137" s="313"/>
      <c r="X137" s="313"/>
      <c r="Y137" s="313"/>
      <c r="Z137" s="313"/>
      <c r="AA137" s="313"/>
      <c r="AF137" s="71"/>
    </row>
    <row r="138" spans="1:39" x14ac:dyDescent="0.3">
      <c r="A138" s="5" t="s">
        <v>151</v>
      </c>
      <c r="B138" s="5"/>
      <c r="C138" s="5"/>
      <c r="D138" s="6"/>
      <c r="E138" s="6"/>
      <c r="F138" s="7"/>
      <c r="G138" s="5"/>
      <c r="H138" s="5"/>
      <c r="I138" s="5"/>
      <c r="J138" s="5"/>
      <c r="K138" s="254"/>
      <c r="L138" s="320"/>
      <c r="M138" s="320"/>
      <c r="N138" s="320"/>
      <c r="O138" s="320"/>
      <c r="P138" s="320"/>
      <c r="Q138" s="320"/>
      <c r="R138" s="320"/>
      <c r="S138" s="320"/>
      <c r="T138" s="320"/>
      <c r="U138" s="320"/>
      <c r="V138" s="320"/>
      <c r="W138" s="320"/>
      <c r="X138" s="320"/>
      <c r="Y138" s="320"/>
      <c r="Z138" s="320"/>
      <c r="AA138" s="320"/>
      <c r="AF138" s="71"/>
    </row>
    <row r="139" spans="1:39" ht="27.3" customHeight="1" x14ac:dyDescent="0.3">
      <c r="A139" s="305" t="s">
        <v>115</v>
      </c>
      <c r="B139" s="307" t="s">
        <v>156</v>
      </c>
      <c r="C139" s="307" t="s">
        <v>155</v>
      </c>
      <c r="D139" s="307" t="s">
        <v>139</v>
      </c>
      <c r="E139" s="307" t="s">
        <v>138</v>
      </c>
      <c r="F139" s="307" t="s">
        <v>153</v>
      </c>
      <c r="G139" s="307" t="s">
        <v>154</v>
      </c>
      <c r="H139" s="90"/>
      <c r="I139" s="18" t="s">
        <v>116</v>
      </c>
      <c r="J139" s="252"/>
      <c r="K139" s="322" t="s">
        <v>245</v>
      </c>
      <c r="L139" s="311" t="str">
        <f>L29</f>
        <v/>
      </c>
      <c r="M139" s="309" t="s">
        <v>246</v>
      </c>
      <c r="N139" s="311" t="str">
        <f>N29</f>
        <v/>
      </c>
      <c r="O139" s="309" t="s">
        <v>247</v>
      </c>
      <c r="P139" s="311" t="str">
        <f>P29</f>
        <v/>
      </c>
      <c r="Q139" s="309" t="s">
        <v>248</v>
      </c>
      <c r="R139" s="311" t="str">
        <f>R29</f>
        <v/>
      </c>
      <c r="S139" s="309" t="s">
        <v>249</v>
      </c>
      <c r="T139" s="311" t="str">
        <f>T117</f>
        <v/>
      </c>
      <c r="U139" s="309" t="s">
        <v>250</v>
      </c>
      <c r="V139" s="311" t="str">
        <f>V117</f>
        <v/>
      </c>
      <c r="W139" s="309" t="s">
        <v>251</v>
      </c>
      <c r="X139" s="311" t="str">
        <f>X117</f>
        <v/>
      </c>
      <c r="Y139" s="309" t="s">
        <v>252</v>
      </c>
      <c r="Z139" s="311" t="str">
        <f>Z117</f>
        <v/>
      </c>
      <c r="AA139" s="309" t="s">
        <v>253</v>
      </c>
    </row>
    <row r="140" spans="1:39" ht="27.3" customHeight="1" x14ac:dyDescent="0.3">
      <c r="A140" s="306"/>
      <c r="B140" s="308"/>
      <c r="C140" s="308"/>
      <c r="D140" s="308"/>
      <c r="E140" s="308"/>
      <c r="F140" s="308"/>
      <c r="G140" s="308"/>
      <c r="H140" s="15" t="s">
        <v>137</v>
      </c>
      <c r="I140" s="15" t="s">
        <v>118</v>
      </c>
      <c r="J140" s="15" t="s">
        <v>146</v>
      </c>
      <c r="K140" s="323"/>
      <c r="L140" s="312"/>
      <c r="M140" s="310"/>
      <c r="N140" s="312" t="s">
        <v>254</v>
      </c>
      <c r="O140" s="310" t="s">
        <v>247</v>
      </c>
      <c r="P140" s="312" t="s">
        <v>255</v>
      </c>
      <c r="Q140" s="310" t="s">
        <v>248</v>
      </c>
      <c r="R140" s="312" t="s">
        <v>256</v>
      </c>
      <c r="S140" s="310" t="s">
        <v>249</v>
      </c>
      <c r="T140" s="312" t="s">
        <v>257</v>
      </c>
      <c r="U140" s="310" t="s">
        <v>250</v>
      </c>
      <c r="V140" s="312" t="s">
        <v>258</v>
      </c>
      <c r="W140" s="310" t="s">
        <v>251</v>
      </c>
      <c r="X140" s="312" t="s">
        <v>259</v>
      </c>
      <c r="Y140" s="310" t="s">
        <v>252</v>
      </c>
      <c r="Z140" s="312" t="s">
        <v>260</v>
      </c>
      <c r="AA140" s="310" t="s">
        <v>253</v>
      </c>
    </row>
    <row r="141" spans="1:39" s="10" customFormat="1" ht="22.5" customHeight="1" x14ac:dyDescent="0.3">
      <c r="A141" s="249">
        <v>91</v>
      </c>
      <c r="B141" s="23"/>
      <c r="C141" s="23"/>
      <c r="D141" s="255"/>
      <c r="E141" s="255"/>
      <c r="F141" s="25"/>
      <c r="G141" s="23"/>
      <c r="H141" s="26"/>
      <c r="I141" s="26"/>
      <c r="J141" s="26"/>
      <c r="K141" s="261">
        <f t="shared" si="10"/>
        <v>0</v>
      </c>
      <c r="L141" s="302"/>
      <c r="M141" s="302"/>
      <c r="N141" s="302"/>
      <c r="O141" s="302"/>
      <c r="P141" s="302"/>
      <c r="Q141" s="302"/>
      <c r="R141" s="302"/>
      <c r="S141" s="302"/>
      <c r="T141" s="302"/>
      <c r="U141" s="302"/>
      <c r="V141" s="302"/>
      <c r="W141" s="302"/>
      <c r="X141" s="302"/>
      <c r="Y141" s="302"/>
      <c r="Z141" s="302"/>
      <c r="AA141" s="302"/>
      <c r="AC141" s="65"/>
      <c r="AD141" s="65"/>
      <c r="AE141" s="65"/>
      <c r="AF141" s="65"/>
      <c r="AG141" s="65"/>
      <c r="AH141" s="65"/>
      <c r="AI141" s="65"/>
      <c r="AJ141" s="65"/>
      <c r="AK141" s="65"/>
      <c r="AL141" s="65"/>
      <c r="AM141" s="65"/>
    </row>
    <row r="142" spans="1:39" s="10" customFormat="1" ht="22.5" customHeight="1" x14ac:dyDescent="0.3">
      <c r="A142" s="249">
        <v>92</v>
      </c>
      <c r="B142" s="23"/>
      <c r="C142" s="23"/>
      <c r="D142" s="255"/>
      <c r="E142" s="255"/>
      <c r="F142" s="25"/>
      <c r="G142" s="23"/>
      <c r="H142" s="26"/>
      <c r="I142" s="26"/>
      <c r="J142" s="26"/>
      <c r="K142" s="261">
        <f t="shared" si="10"/>
        <v>0</v>
      </c>
      <c r="L142" s="302"/>
      <c r="M142" s="302"/>
      <c r="N142" s="302"/>
      <c r="O142" s="302"/>
      <c r="P142" s="302"/>
      <c r="Q142" s="302"/>
      <c r="R142" s="302"/>
      <c r="S142" s="302"/>
      <c r="T142" s="302"/>
      <c r="U142" s="302"/>
      <c r="V142" s="302"/>
      <c r="W142" s="302"/>
      <c r="X142" s="302"/>
      <c r="Y142" s="302"/>
      <c r="Z142" s="302"/>
      <c r="AA142" s="302"/>
      <c r="AC142" s="65"/>
      <c r="AD142" s="65"/>
      <c r="AE142" s="65"/>
      <c r="AF142" s="65"/>
      <c r="AG142" s="65"/>
      <c r="AH142" s="65"/>
      <c r="AI142" s="65"/>
      <c r="AJ142" s="65"/>
      <c r="AK142" s="65"/>
      <c r="AL142" s="65"/>
      <c r="AM142" s="65"/>
    </row>
    <row r="143" spans="1:39" s="10" customFormat="1" ht="22.5" customHeight="1" x14ac:dyDescent="0.3">
      <c r="A143" s="249">
        <v>93</v>
      </c>
      <c r="B143" s="23"/>
      <c r="C143" s="23"/>
      <c r="D143" s="255"/>
      <c r="E143" s="255"/>
      <c r="F143" s="25"/>
      <c r="G143" s="23"/>
      <c r="H143" s="26"/>
      <c r="I143" s="26"/>
      <c r="J143" s="26"/>
      <c r="K143" s="261">
        <f t="shared" si="10"/>
        <v>0</v>
      </c>
      <c r="L143" s="302"/>
      <c r="M143" s="302"/>
      <c r="N143" s="302"/>
      <c r="O143" s="302"/>
      <c r="P143" s="302"/>
      <c r="Q143" s="302"/>
      <c r="R143" s="302"/>
      <c r="S143" s="302"/>
      <c r="T143" s="302"/>
      <c r="U143" s="302"/>
      <c r="V143" s="302"/>
      <c r="W143" s="302"/>
      <c r="X143" s="302"/>
      <c r="Y143" s="302"/>
      <c r="Z143" s="302"/>
      <c r="AA143" s="302"/>
      <c r="AC143" s="65"/>
      <c r="AD143" s="65"/>
      <c r="AE143" s="65"/>
      <c r="AF143" s="65"/>
      <c r="AG143" s="65"/>
      <c r="AH143" s="65"/>
      <c r="AI143" s="65"/>
      <c r="AJ143" s="65"/>
      <c r="AK143" s="65"/>
      <c r="AL143" s="65"/>
      <c r="AM143" s="65"/>
    </row>
    <row r="144" spans="1:39" s="10" customFormat="1" ht="22.5" customHeight="1" x14ac:dyDescent="0.3">
      <c r="A144" s="249">
        <v>94</v>
      </c>
      <c r="B144" s="23"/>
      <c r="C144" s="23"/>
      <c r="D144" s="255"/>
      <c r="E144" s="255"/>
      <c r="F144" s="25"/>
      <c r="G144" s="23"/>
      <c r="H144" s="26"/>
      <c r="I144" s="26"/>
      <c r="J144" s="26"/>
      <c r="K144" s="261">
        <f t="shared" si="10"/>
        <v>0</v>
      </c>
      <c r="L144" s="302"/>
      <c r="M144" s="302"/>
      <c r="N144" s="302"/>
      <c r="O144" s="302"/>
      <c r="P144" s="302"/>
      <c r="Q144" s="302"/>
      <c r="R144" s="302"/>
      <c r="S144" s="302"/>
      <c r="T144" s="302"/>
      <c r="U144" s="302"/>
      <c r="V144" s="302"/>
      <c r="W144" s="302"/>
      <c r="X144" s="302"/>
      <c r="Y144" s="302"/>
      <c r="Z144" s="302"/>
      <c r="AA144" s="302"/>
      <c r="AC144" s="65"/>
      <c r="AD144" s="65"/>
      <c r="AE144" s="65"/>
      <c r="AF144" s="65"/>
      <c r="AG144" s="65"/>
      <c r="AH144" s="65"/>
      <c r="AI144" s="65"/>
      <c r="AJ144" s="65"/>
      <c r="AK144" s="65"/>
      <c r="AL144" s="65"/>
      <c r="AM144" s="65"/>
    </row>
    <row r="145" spans="1:39" s="10" customFormat="1" ht="22.5" customHeight="1" x14ac:dyDescent="0.3">
      <c r="A145" s="249">
        <v>95</v>
      </c>
      <c r="B145" s="23"/>
      <c r="C145" s="23"/>
      <c r="D145" s="255"/>
      <c r="E145" s="255"/>
      <c r="F145" s="25"/>
      <c r="G145" s="23"/>
      <c r="H145" s="26"/>
      <c r="I145" s="26"/>
      <c r="J145" s="26"/>
      <c r="K145" s="261">
        <f t="shared" si="10"/>
        <v>0</v>
      </c>
      <c r="L145" s="302"/>
      <c r="M145" s="302"/>
      <c r="N145" s="302"/>
      <c r="O145" s="302"/>
      <c r="P145" s="302"/>
      <c r="Q145" s="302"/>
      <c r="R145" s="302"/>
      <c r="S145" s="302"/>
      <c r="T145" s="302"/>
      <c r="U145" s="302"/>
      <c r="V145" s="302"/>
      <c r="W145" s="302"/>
      <c r="X145" s="302"/>
      <c r="Y145" s="302"/>
      <c r="Z145" s="302"/>
      <c r="AA145" s="302"/>
      <c r="AC145" s="65"/>
      <c r="AD145" s="65"/>
      <c r="AE145" s="65"/>
      <c r="AF145" s="65"/>
      <c r="AG145" s="65"/>
      <c r="AH145" s="65"/>
      <c r="AI145" s="65"/>
      <c r="AJ145" s="65"/>
      <c r="AK145" s="65"/>
      <c r="AL145" s="65"/>
      <c r="AM145" s="65"/>
    </row>
    <row r="146" spans="1:39" s="10" customFormat="1" ht="22.5" customHeight="1" x14ac:dyDescent="0.3">
      <c r="A146" s="249">
        <v>96</v>
      </c>
      <c r="B146" s="23"/>
      <c r="C146" s="23"/>
      <c r="D146" s="255"/>
      <c r="E146" s="255"/>
      <c r="F146" s="25"/>
      <c r="G146" s="23"/>
      <c r="H146" s="26"/>
      <c r="I146" s="26"/>
      <c r="J146" s="26"/>
      <c r="K146" s="261">
        <f t="shared" si="10"/>
        <v>0</v>
      </c>
      <c r="L146" s="302"/>
      <c r="M146" s="302"/>
      <c r="N146" s="302"/>
      <c r="O146" s="302"/>
      <c r="P146" s="302"/>
      <c r="Q146" s="302"/>
      <c r="R146" s="302"/>
      <c r="S146" s="302"/>
      <c r="T146" s="302"/>
      <c r="U146" s="302"/>
      <c r="V146" s="302"/>
      <c r="W146" s="302"/>
      <c r="X146" s="302"/>
      <c r="Y146" s="302"/>
      <c r="Z146" s="302"/>
      <c r="AA146" s="302"/>
      <c r="AC146" s="65"/>
      <c r="AD146" s="65"/>
      <c r="AE146" s="65"/>
      <c r="AF146" s="65"/>
      <c r="AG146" s="65"/>
      <c r="AH146" s="65"/>
      <c r="AI146" s="65"/>
      <c r="AJ146" s="65"/>
      <c r="AK146" s="65"/>
      <c r="AL146" s="65"/>
      <c r="AM146" s="65"/>
    </row>
    <row r="147" spans="1:39" s="10" customFormat="1" ht="22.5" customHeight="1" x14ac:dyDescent="0.3">
      <c r="A147" s="249">
        <v>97</v>
      </c>
      <c r="B147" s="23"/>
      <c r="C147" s="23"/>
      <c r="D147" s="255"/>
      <c r="E147" s="255"/>
      <c r="F147" s="25"/>
      <c r="G147" s="23"/>
      <c r="H147" s="26"/>
      <c r="I147" s="26"/>
      <c r="J147" s="26"/>
      <c r="K147" s="261">
        <f t="shared" si="10"/>
        <v>0</v>
      </c>
      <c r="L147" s="302"/>
      <c r="M147" s="302"/>
      <c r="N147" s="302"/>
      <c r="O147" s="302"/>
      <c r="P147" s="302"/>
      <c r="Q147" s="302"/>
      <c r="R147" s="302"/>
      <c r="S147" s="302"/>
      <c r="T147" s="302"/>
      <c r="U147" s="302"/>
      <c r="V147" s="302"/>
      <c r="W147" s="302"/>
      <c r="X147" s="302"/>
      <c r="Y147" s="302"/>
      <c r="Z147" s="302"/>
      <c r="AA147" s="302"/>
      <c r="AC147" s="65"/>
      <c r="AD147" s="65"/>
      <c r="AE147" s="65"/>
      <c r="AF147" s="65"/>
      <c r="AG147" s="65"/>
      <c r="AH147" s="65"/>
      <c r="AI147" s="65"/>
      <c r="AJ147" s="65"/>
      <c r="AK147" s="65"/>
      <c r="AL147" s="65"/>
      <c r="AM147" s="65"/>
    </row>
    <row r="148" spans="1:39" s="10" customFormat="1" ht="22.5" customHeight="1" x14ac:dyDescent="0.3">
      <c r="A148" s="249">
        <v>98</v>
      </c>
      <c r="B148" s="23"/>
      <c r="C148" s="23"/>
      <c r="D148" s="255"/>
      <c r="E148" s="255"/>
      <c r="F148" s="25"/>
      <c r="G148" s="23"/>
      <c r="H148" s="26"/>
      <c r="I148" s="26"/>
      <c r="J148" s="26"/>
      <c r="K148" s="261">
        <f t="shared" si="10"/>
        <v>0</v>
      </c>
      <c r="L148" s="302"/>
      <c r="M148" s="302"/>
      <c r="N148" s="302"/>
      <c r="O148" s="302"/>
      <c r="P148" s="302"/>
      <c r="Q148" s="302"/>
      <c r="R148" s="302"/>
      <c r="S148" s="302"/>
      <c r="T148" s="302"/>
      <c r="U148" s="302"/>
      <c r="V148" s="302"/>
      <c r="W148" s="302"/>
      <c r="X148" s="302"/>
      <c r="Y148" s="302"/>
      <c r="Z148" s="302"/>
      <c r="AA148" s="302"/>
      <c r="AC148" s="65"/>
      <c r="AD148" s="65"/>
      <c r="AE148" s="65"/>
      <c r="AF148" s="65"/>
      <c r="AG148" s="65"/>
      <c r="AH148" s="65"/>
      <c r="AI148" s="65"/>
      <c r="AJ148" s="65"/>
      <c r="AK148" s="65"/>
      <c r="AL148" s="65"/>
      <c r="AM148" s="65"/>
    </row>
    <row r="149" spans="1:39" s="10" customFormat="1" ht="22.5" customHeight="1" x14ac:dyDescent="0.3">
      <c r="A149" s="249">
        <v>99</v>
      </c>
      <c r="B149" s="23"/>
      <c r="C149" s="23"/>
      <c r="D149" s="255"/>
      <c r="E149" s="255"/>
      <c r="F149" s="25"/>
      <c r="G149" s="23"/>
      <c r="H149" s="26"/>
      <c r="I149" s="26"/>
      <c r="J149" s="26"/>
      <c r="K149" s="261">
        <f t="shared" si="10"/>
        <v>0</v>
      </c>
      <c r="L149" s="302"/>
      <c r="M149" s="302"/>
      <c r="N149" s="302"/>
      <c r="O149" s="302"/>
      <c r="P149" s="302"/>
      <c r="Q149" s="302"/>
      <c r="R149" s="302"/>
      <c r="S149" s="302"/>
      <c r="T149" s="302"/>
      <c r="U149" s="302"/>
      <c r="V149" s="302"/>
      <c r="W149" s="302"/>
      <c r="X149" s="302"/>
      <c r="Y149" s="302"/>
      <c r="Z149" s="302"/>
      <c r="AA149" s="302"/>
      <c r="AC149" s="65"/>
      <c r="AD149" s="65"/>
      <c r="AE149" s="65"/>
      <c r="AF149" s="65"/>
      <c r="AG149" s="65"/>
      <c r="AH149" s="65"/>
      <c r="AI149" s="65"/>
      <c r="AJ149" s="65"/>
      <c r="AK149" s="65"/>
      <c r="AL149" s="65"/>
      <c r="AM149" s="65"/>
    </row>
    <row r="150" spans="1:39" s="10" customFormat="1" ht="22.5" customHeight="1" x14ac:dyDescent="0.3">
      <c r="A150" s="249">
        <v>100</v>
      </c>
      <c r="B150" s="23"/>
      <c r="C150" s="23"/>
      <c r="D150" s="255"/>
      <c r="E150" s="255"/>
      <c r="F150" s="25"/>
      <c r="G150" s="23"/>
      <c r="H150" s="26"/>
      <c r="I150" s="26"/>
      <c r="J150" s="26"/>
      <c r="K150" s="261">
        <f t="shared" si="10"/>
        <v>0</v>
      </c>
      <c r="L150" s="302"/>
      <c r="M150" s="302"/>
      <c r="N150" s="302"/>
      <c r="O150" s="302"/>
      <c r="P150" s="302"/>
      <c r="Q150" s="302"/>
      <c r="R150" s="302"/>
      <c r="S150" s="302"/>
      <c r="T150" s="302"/>
      <c r="U150" s="302"/>
      <c r="V150" s="302"/>
      <c r="W150" s="302"/>
      <c r="X150" s="302"/>
      <c r="Y150" s="302"/>
      <c r="Z150" s="302"/>
      <c r="AA150" s="302"/>
      <c r="AC150" s="65"/>
      <c r="AD150" s="65"/>
      <c r="AE150" s="65"/>
      <c r="AF150" s="65"/>
      <c r="AG150" s="65"/>
      <c r="AH150" s="65"/>
      <c r="AI150" s="65"/>
      <c r="AJ150" s="65"/>
      <c r="AK150" s="65"/>
      <c r="AL150" s="65"/>
      <c r="AM150" s="65"/>
    </row>
    <row r="151" spans="1:39" x14ac:dyDescent="0.3">
      <c r="A151" s="11"/>
      <c r="B151" s="11"/>
      <c r="C151" s="11"/>
      <c r="D151" s="12"/>
      <c r="E151" s="12"/>
      <c r="G151" s="11"/>
      <c r="H151" s="11"/>
      <c r="I151" s="17"/>
      <c r="J151" s="17"/>
      <c r="K151" s="259"/>
      <c r="L151" s="159"/>
      <c r="M151" s="159"/>
      <c r="N151" s="159"/>
      <c r="O151" s="159"/>
      <c r="P151" s="159"/>
      <c r="Q151" s="159"/>
      <c r="R151" s="159"/>
      <c r="S151" s="159"/>
      <c r="T151" s="159"/>
      <c r="U151" s="159"/>
      <c r="V151" s="159"/>
      <c r="W151" s="159"/>
      <c r="X151" s="159"/>
      <c r="Y151" s="159"/>
      <c r="Z151" s="159"/>
      <c r="AA151" s="159"/>
    </row>
    <row r="152" spans="1:39" x14ac:dyDescent="0.3">
      <c r="A152" s="11"/>
      <c r="B152" s="11"/>
      <c r="C152" s="11"/>
      <c r="D152" s="12"/>
      <c r="E152" s="12"/>
      <c r="G152" s="11"/>
      <c r="H152" s="11"/>
      <c r="I152" s="17"/>
      <c r="J152" s="17"/>
      <c r="K152" s="259"/>
      <c r="L152" s="159"/>
      <c r="M152" s="159"/>
      <c r="N152" s="159"/>
      <c r="O152" s="159"/>
      <c r="P152" s="159"/>
      <c r="Q152" s="159"/>
      <c r="R152" s="159"/>
      <c r="S152" s="159"/>
      <c r="T152" s="159"/>
      <c r="U152" s="159"/>
      <c r="V152" s="159"/>
      <c r="W152" s="159"/>
      <c r="X152" s="159"/>
      <c r="Y152" s="159"/>
      <c r="Z152" s="159"/>
      <c r="AA152" s="159"/>
    </row>
    <row r="153" spans="1:39" x14ac:dyDescent="0.3">
      <c r="A153" s="11"/>
      <c r="B153" s="11"/>
      <c r="C153" s="11"/>
      <c r="D153" s="12"/>
      <c r="E153" s="12"/>
      <c r="G153" s="11"/>
      <c r="H153" s="11"/>
      <c r="I153" s="17"/>
      <c r="J153" s="17"/>
      <c r="K153" s="259"/>
      <c r="L153" s="159"/>
      <c r="M153" s="159"/>
      <c r="N153" s="159"/>
      <c r="O153" s="159"/>
      <c r="P153" s="159"/>
      <c r="Q153" s="159"/>
      <c r="R153" s="159"/>
      <c r="S153" s="159"/>
      <c r="T153" s="159"/>
      <c r="U153" s="159"/>
      <c r="V153" s="159"/>
      <c r="W153" s="159"/>
      <c r="X153" s="159"/>
      <c r="Y153" s="159"/>
      <c r="Z153" s="159"/>
      <c r="AA153" s="159"/>
    </row>
    <row r="154" spans="1:39" x14ac:dyDescent="0.3">
      <c r="A154" s="11"/>
      <c r="B154" s="11"/>
      <c r="C154" s="11"/>
      <c r="D154" s="12"/>
      <c r="E154" s="12"/>
      <c r="G154" s="11"/>
      <c r="H154" s="11"/>
      <c r="I154" s="17"/>
      <c r="J154" s="17"/>
      <c r="K154" s="259"/>
      <c r="L154" s="159"/>
      <c r="M154" s="159"/>
      <c r="N154" s="159"/>
      <c r="O154" s="159"/>
      <c r="P154" s="159"/>
      <c r="Q154" s="159"/>
      <c r="R154" s="159"/>
      <c r="S154" s="159"/>
      <c r="T154" s="159"/>
      <c r="U154" s="159"/>
      <c r="V154" s="159"/>
      <c r="W154" s="159"/>
      <c r="X154" s="159"/>
      <c r="Y154" s="159"/>
      <c r="Z154" s="159"/>
      <c r="AA154" s="159"/>
    </row>
    <row r="155" spans="1:39" x14ac:dyDescent="0.3">
      <c r="A155" s="11"/>
      <c r="B155" s="11"/>
      <c r="C155" s="11"/>
      <c r="D155" s="12"/>
      <c r="E155" s="12"/>
      <c r="G155" s="11"/>
      <c r="H155" s="11"/>
      <c r="I155" s="17"/>
      <c r="J155" s="17"/>
      <c r="K155" s="259"/>
      <c r="L155" s="159"/>
      <c r="M155" s="159"/>
      <c r="N155" s="159"/>
      <c r="O155" s="159"/>
      <c r="P155" s="159"/>
      <c r="Q155" s="159"/>
      <c r="R155" s="159"/>
      <c r="S155" s="159"/>
      <c r="T155" s="159"/>
      <c r="U155" s="159"/>
      <c r="V155" s="159"/>
      <c r="W155" s="159"/>
      <c r="X155" s="159"/>
      <c r="Y155" s="159"/>
      <c r="Z155" s="159"/>
      <c r="AA155" s="159"/>
    </row>
  </sheetData>
  <sheetProtection password="CC9A" sheet="1" objects="1" scenarios="1"/>
  <mergeCells count="1222">
    <mergeCell ref="M3:S3"/>
    <mergeCell ref="M4:S4"/>
    <mergeCell ref="AA139:AA140"/>
    <mergeCell ref="V139:V140"/>
    <mergeCell ref="W139:W140"/>
    <mergeCell ref="X139:X140"/>
    <mergeCell ref="Y139:Y140"/>
    <mergeCell ref="Z139:Z140"/>
    <mergeCell ref="Q139:Q140"/>
    <mergeCell ref="R139:R140"/>
    <mergeCell ref="S139:S140"/>
    <mergeCell ref="T139:T140"/>
    <mergeCell ref="U139:U140"/>
    <mergeCell ref="V138:W138"/>
    <mergeCell ref="X138:Y138"/>
    <mergeCell ref="Z138:AA138"/>
    <mergeCell ref="A139:A140"/>
    <mergeCell ref="B139:B140"/>
    <mergeCell ref="C139:C140"/>
    <mergeCell ref="D139:D140"/>
    <mergeCell ref="E139:E140"/>
    <mergeCell ref="F139:F140"/>
    <mergeCell ref="G139:G140"/>
    <mergeCell ref="K139:K140"/>
    <mergeCell ref="L139:L140"/>
    <mergeCell ref="M139:M140"/>
    <mergeCell ref="N139:N140"/>
    <mergeCell ref="O139:O140"/>
    <mergeCell ref="P139:P140"/>
    <mergeCell ref="X95:X96"/>
    <mergeCell ref="Y95:Y96"/>
    <mergeCell ref="Z95:Z96"/>
    <mergeCell ref="AA95:AA96"/>
    <mergeCell ref="L137:M137"/>
    <mergeCell ref="N137:O137"/>
    <mergeCell ref="P137:Q137"/>
    <mergeCell ref="R137:S137"/>
    <mergeCell ref="T137:U137"/>
    <mergeCell ref="V137:W137"/>
    <mergeCell ref="X137:Y137"/>
    <mergeCell ref="Z137:AA137"/>
    <mergeCell ref="S95:S96"/>
    <mergeCell ref="T95:T96"/>
    <mergeCell ref="U95:U96"/>
    <mergeCell ref="V95:V96"/>
    <mergeCell ref="W95:W96"/>
    <mergeCell ref="N95:N96"/>
    <mergeCell ref="O95:O96"/>
    <mergeCell ref="P95:P96"/>
    <mergeCell ref="Q95:Q96"/>
    <mergeCell ref="R95:R96"/>
    <mergeCell ref="L136:M136"/>
    <mergeCell ref="N136:O136"/>
    <mergeCell ref="P136:Q136"/>
    <mergeCell ref="R136:S136"/>
    <mergeCell ref="T136:U136"/>
    <mergeCell ref="V134:W134"/>
    <mergeCell ref="X134:Y134"/>
    <mergeCell ref="Z134:AA134"/>
    <mergeCell ref="L135:M135"/>
    <mergeCell ref="N135:O135"/>
    <mergeCell ref="P135:Q135"/>
    <mergeCell ref="R135:S135"/>
    <mergeCell ref="T135:U135"/>
    <mergeCell ref="F95:F96"/>
    <mergeCell ref="G95:G96"/>
    <mergeCell ref="K95:K96"/>
    <mergeCell ref="L95:L96"/>
    <mergeCell ref="M95:M96"/>
    <mergeCell ref="A95:A96"/>
    <mergeCell ref="B95:B96"/>
    <mergeCell ref="C95:C96"/>
    <mergeCell ref="D95:D96"/>
    <mergeCell ref="E95:E96"/>
    <mergeCell ref="X73:X74"/>
    <mergeCell ref="Y73:Y74"/>
    <mergeCell ref="Z73:Z74"/>
    <mergeCell ref="AA73:AA74"/>
    <mergeCell ref="L94:M94"/>
    <mergeCell ref="N94:O94"/>
    <mergeCell ref="P94:Q94"/>
    <mergeCell ref="R94:S94"/>
    <mergeCell ref="T94:U94"/>
    <mergeCell ref="V94:W94"/>
    <mergeCell ref="X94:Y94"/>
    <mergeCell ref="Z94:AA94"/>
    <mergeCell ref="S73:S74"/>
    <mergeCell ref="T73:T74"/>
    <mergeCell ref="U73:U74"/>
    <mergeCell ref="V73:V74"/>
    <mergeCell ref="W73:W74"/>
    <mergeCell ref="N73:N74"/>
    <mergeCell ref="O73:O74"/>
    <mergeCell ref="P73:P74"/>
    <mergeCell ref="Q73:Q74"/>
    <mergeCell ref="R73:R74"/>
    <mergeCell ref="F73:F74"/>
    <mergeCell ref="G73:G74"/>
    <mergeCell ref="K73:K74"/>
    <mergeCell ref="L73:L74"/>
    <mergeCell ref="M73:M74"/>
    <mergeCell ref="A73:A74"/>
    <mergeCell ref="B73:B74"/>
    <mergeCell ref="C73:C74"/>
    <mergeCell ref="D73:D74"/>
    <mergeCell ref="E73:E74"/>
    <mergeCell ref="X51:X52"/>
    <mergeCell ref="Y51:Y52"/>
    <mergeCell ref="Z51:Z52"/>
    <mergeCell ref="AA51:AA52"/>
    <mergeCell ref="L72:M72"/>
    <mergeCell ref="N72:O72"/>
    <mergeCell ref="P72:Q72"/>
    <mergeCell ref="R72:S72"/>
    <mergeCell ref="T72:U72"/>
    <mergeCell ref="V72:W72"/>
    <mergeCell ref="X72:Y72"/>
    <mergeCell ref="Z72:AA72"/>
    <mergeCell ref="S51:S52"/>
    <mergeCell ref="T51:T52"/>
    <mergeCell ref="U51:U52"/>
    <mergeCell ref="V51:V52"/>
    <mergeCell ref="W51:W52"/>
    <mergeCell ref="F51:F52"/>
    <mergeCell ref="G51:G52"/>
    <mergeCell ref="K51:K52"/>
    <mergeCell ref="L51:L52"/>
    <mergeCell ref="M51:M52"/>
    <mergeCell ref="A51:A52"/>
    <mergeCell ref="B51:B52"/>
    <mergeCell ref="C51:C52"/>
    <mergeCell ref="D51:D52"/>
    <mergeCell ref="E51:E52"/>
    <mergeCell ref="V42:W42"/>
    <mergeCell ref="X42:Y42"/>
    <mergeCell ref="Z42:AA42"/>
    <mergeCell ref="L50:M50"/>
    <mergeCell ref="N50:O50"/>
    <mergeCell ref="P50:Q50"/>
    <mergeCell ref="R50:S50"/>
    <mergeCell ref="T50:U50"/>
    <mergeCell ref="V50:W50"/>
    <mergeCell ref="X50:Y50"/>
    <mergeCell ref="Z50:AA50"/>
    <mergeCell ref="L42:M42"/>
    <mergeCell ref="N42:O42"/>
    <mergeCell ref="P42:Q42"/>
    <mergeCell ref="R42:S42"/>
    <mergeCell ref="V49:W49"/>
    <mergeCell ref="X49:Y49"/>
    <mergeCell ref="Z49:AA49"/>
    <mergeCell ref="V47:W47"/>
    <mergeCell ref="X47:Y47"/>
    <mergeCell ref="Z47:AA47"/>
    <mergeCell ref="L48:M48"/>
    <mergeCell ref="N48:O48"/>
    <mergeCell ref="P48:Q48"/>
    <mergeCell ref="R48:S48"/>
    <mergeCell ref="T48:U48"/>
    <mergeCell ref="V48:W48"/>
    <mergeCell ref="A29:A30"/>
    <mergeCell ref="Z28:AA28"/>
    <mergeCell ref="X28:Y28"/>
    <mergeCell ref="V28:W28"/>
    <mergeCell ref="T28:U28"/>
    <mergeCell ref="R28:S28"/>
    <mergeCell ref="P28:Q28"/>
    <mergeCell ref="N28:O28"/>
    <mergeCell ref="L28:M28"/>
    <mergeCell ref="K29:K30"/>
    <mergeCell ref="G29:G30"/>
    <mergeCell ref="F29:F30"/>
    <mergeCell ref="E29:E30"/>
    <mergeCell ref="D29:D30"/>
    <mergeCell ref="K117:K118"/>
    <mergeCell ref="L117:L118"/>
    <mergeCell ref="M117:M118"/>
    <mergeCell ref="N117:N118"/>
    <mergeCell ref="O117:O118"/>
    <mergeCell ref="P117:P118"/>
    <mergeCell ref="Q117:Q118"/>
    <mergeCell ref="R117:R118"/>
    <mergeCell ref="S117:S118"/>
    <mergeCell ref="T117:T118"/>
    <mergeCell ref="U117:U118"/>
    <mergeCell ref="V117:V118"/>
    <mergeCell ref="W117:W118"/>
    <mergeCell ref="X117:X118"/>
    <mergeCell ref="Y117:Y118"/>
    <mergeCell ref="AA29:AA30"/>
    <mergeCell ref="V29:V30"/>
    <mergeCell ref="W29:W30"/>
    <mergeCell ref="X29:X30"/>
    <mergeCell ref="Y29:Y30"/>
    <mergeCell ref="Z29:Z30"/>
    <mergeCell ref="L6:M6"/>
    <mergeCell ref="L29:L30"/>
    <mergeCell ref="M29:M30"/>
    <mergeCell ref="N29:N30"/>
    <mergeCell ref="V150:W150"/>
    <mergeCell ref="X150:Y150"/>
    <mergeCell ref="Z150:AA150"/>
    <mergeCell ref="L150:M150"/>
    <mergeCell ref="N150:O150"/>
    <mergeCell ref="P150:Q150"/>
    <mergeCell ref="R150:S150"/>
    <mergeCell ref="T150:U150"/>
    <mergeCell ref="V148:W148"/>
    <mergeCell ref="X148:Y148"/>
    <mergeCell ref="Z148:AA148"/>
    <mergeCell ref="L149:M149"/>
    <mergeCell ref="N149:O149"/>
    <mergeCell ref="P149:Q149"/>
    <mergeCell ref="R149:S149"/>
    <mergeCell ref="T149:U149"/>
    <mergeCell ref="V149:W149"/>
    <mergeCell ref="X149:Y149"/>
    <mergeCell ref="Z149:AA149"/>
    <mergeCell ref="L148:M148"/>
    <mergeCell ref="N148:O148"/>
    <mergeCell ref="P148:Q148"/>
    <mergeCell ref="R148:S148"/>
    <mergeCell ref="T148:U148"/>
    <mergeCell ref="V146:W146"/>
    <mergeCell ref="X146:Y146"/>
    <mergeCell ref="Z146:AA146"/>
    <mergeCell ref="L147:M147"/>
    <mergeCell ref="N147:O147"/>
    <mergeCell ref="P147:Q147"/>
    <mergeCell ref="R147:S147"/>
    <mergeCell ref="T147:U147"/>
    <mergeCell ref="V147:W147"/>
    <mergeCell ref="X147:Y147"/>
    <mergeCell ref="Z147:AA147"/>
    <mergeCell ref="L146:M146"/>
    <mergeCell ref="N146:O146"/>
    <mergeCell ref="P146:Q146"/>
    <mergeCell ref="R146:S146"/>
    <mergeCell ref="T146:U146"/>
    <mergeCell ref="V144:W144"/>
    <mergeCell ref="X144:Y144"/>
    <mergeCell ref="Z144:AA144"/>
    <mergeCell ref="L145:M145"/>
    <mergeCell ref="N145:O145"/>
    <mergeCell ref="P145:Q145"/>
    <mergeCell ref="R145:S145"/>
    <mergeCell ref="T145:U145"/>
    <mergeCell ref="V145:W145"/>
    <mergeCell ref="X145:Y145"/>
    <mergeCell ref="Z145:AA145"/>
    <mergeCell ref="L144:M144"/>
    <mergeCell ref="N144:O144"/>
    <mergeCell ref="P144:Q144"/>
    <mergeCell ref="R144:S144"/>
    <mergeCell ref="T144:U144"/>
    <mergeCell ref="V142:W142"/>
    <mergeCell ref="X142:Y142"/>
    <mergeCell ref="Z142:AA142"/>
    <mergeCell ref="L143:M143"/>
    <mergeCell ref="N143:O143"/>
    <mergeCell ref="P143:Q143"/>
    <mergeCell ref="R143:S143"/>
    <mergeCell ref="T143:U143"/>
    <mergeCell ref="V143:W143"/>
    <mergeCell ref="X143:Y143"/>
    <mergeCell ref="Z143:AA143"/>
    <mergeCell ref="L142:M142"/>
    <mergeCell ref="N142:O142"/>
    <mergeCell ref="P142:Q142"/>
    <mergeCell ref="R142:S142"/>
    <mergeCell ref="T142:U142"/>
    <mergeCell ref="V136:W136"/>
    <mergeCell ref="X136:Y136"/>
    <mergeCell ref="Z136:AA136"/>
    <mergeCell ref="L141:M141"/>
    <mergeCell ref="N141:O141"/>
    <mergeCell ref="P141:Q141"/>
    <mergeCell ref="R141:S141"/>
    <mergeCell ref="T141:U141"/>
    <mergeCell ref="V141:W141"/>
    <mergeCell ref="X141:Y141"/>
    <mergeCell ref="Z141:AA141"/>
    <mergeCell ref="L138:M138"/>
    <mergeCell ref="N138:O138"/>
    <mergeCell ref="P138:Q138"/>
    <mergeCell ref="R138:S138"/>
    <mergeCell ref="T138:U138"/>
    <mergeCell ref="V135:W135"/>
    <mergeCell ref="X135:Y135"/>
    <mergeCell ref="Z135:AA135"/>
    <mergeCell ref="L134:M134"/>
    <mergeCell ref="N134:O134"/>
    <mergeCell ref="P134:Q134"/>
    <mergeCell ref="R134:S134"/>
    <mergeCell ref="T134:U134"/>
    <mergeCell ref="V132:W132"/>
    <mergeCell ref="X132:Y132"/>
    <mergeCell ref="Z132:AA132"/>
    <mergeCell ref="L133:M133"/>
    <mergeCell ref="N133:O133"/>
    <mergeCell ref="P133:Q133"/>
    <mergeCell ref="R133:S133"/>
    <mergeCell ref="T133:U133"/>
    <mergeCell ref="V133:W133"/>
    <mergeCell ref="X133:Y133"/>
    <mergeCell ref="Z133:AA133"/>
    <mergeCell ref="L132:M132"/>
    <mergeCell ref="N132:O132"/>
    <mergeCell ref="P132:Q132"/>
    <mergeCell ref="R132:S132"/>
    <mergeCell ref="T132:U132"/>
    <mergeCell ref="V130:W130"/>
    <mergeCell ref="X130:Y130"/>
    <mergeCell ref="Z130:AA130"/>
    <mergeCell ref="L131:M131"/>
    <mergeCell ref="N131:O131"/>
    <mergeCell ref="P131:Q131"/>
    <mergeCell ref="R131:S131"/>
    <mergeCell ref="T131:U131"/>
    <mergeCell ref="V131:W131"/>
    <mergeCell ref="X131:Y131"/>
    <mergeCell ref="Z131:AA131"/>
    <mergeCell ref="L130:M130"/>
    <mergeCell ref="N130:O130"/>
    <mergeCell ref="P130:Q130"/>
    <mergeCell ref="R130:S130"/>
    <mergeCell ref="T130:U130"/>
    <mergeCell ref="V128:W128"/>
    <mergeCell ref="X128:Y128"/>
    <mergeCell ref="Z128:AA128"/>
    <mergeCell ref="L129:M129"/>
    <mergeCell ref="N129:O129"/>
    <mergeCell ref="P129:Q129"/>
    <mergeCell ref="R129:S129"/>
    <mergeCell ref="T129:U129"/>
    <mergeCell ref="V129:W129"/>
    <mergeCell ref="X129:Y129"/>
    <mergeCell ref="Z129:AA129"/>
    <mergeCell ref="L128:M128"/>
    <mergeCell ref="N128:O128"/>
    <mergeCell ref="P128:Q128"/>
    <mergeCell ref="R128:S128"/>
    <mergeCell ref="T128:U128"/>
    <mergeCell ref="V126:W126"/>
    <mergeCell ref="X126:Y126"/>
    <mergeCell ref="Z126:AA126"/>
    <mergeCell ref="L127:M127"/>
    <mergeCell ref="N127:O127"/>
    <mergeCell ref="P127:Q127"/>
    <mergeCell ref="R127:S127"/>
    <mergeCell ref="T127:U127"/>
    <mergeCell ref="V127:W127"/>
    <mergeCell ref="X127:Y127"/>
    <mergeCell ref="Z127:AA127"/>
    <mergeCell ref="L126:M126"/>
    <mergeCell ref="N126:O126"/>
    <mergeCell ref="P126:Q126"/>
    <mergeCell ref="R126:S126"/>
    <mergeCell ref="T126:U126"/>
    <mergeCell ref="V124:W124"/>
    <mergeCell ref="X124:Y124"/>
    <mergeCell ref="Z124:AA124"/>
    <mergeCell ref="L125:M125"/>
    <mergeCell ref="N125:O125"/>
    <mergeCell ref="P125:Q125"/>
    <mergeCell ref="R125:S125"/>
    <mergeCell ref="T125:U125"/>
    <mergeCell ref="V125:W125"/>
    <mergeCell ref="X125:Y125"/>
    <mergeCell ref="Z125:AA125"/>
    <mergeCell ref="L124:M124"/>
    <mergeCell ref="N124:O124"/>
    <mergeCell ref="P124:Q124"/>
    <mergeCell ref="R124:S124"/>
    <mergeCell ref="T124:U124"/>
    <mergeCell ref="V122:W122"/>
    <mergeCell ref="X122:Y122"/>
    <mergeCell ref="Z122:AA122"/>
    <mergeCell ref="L123:M123"/>
    <mergeCell ref="N123:O123"/>
    <mergeCell ref="P123:Q123"/>
    <mergeCell ref="R123:S123"/>
    <mergeCell ref="T123:U123"/>
    <mergeCell ref="V123:W123"/>
    <mergeCell ref="X123:Y123"/>
    <mergeCell ref="Z123:AA123"/>
    <mergeCell ref="L122:M122"/>
    <mergeCell ref="N122:O122"/>
    <mergeCell ref="P122:Q122"/>
    <mergeCell ref="R122:S122"/>
    <mergeCell ref="T122:U122"/>
    <mergeCell ref="V120:W120"/>
    <mergeCell ref="X120:Y120"/>
    <mergeCell ref="Z120:AA120"/>
    <mergeCell ref="L121:M121"/>
    <mergeCell ref="N121:O121"/>
    <mergeCell ref="P121:Q121"/>
    <mergeCell ref="R121:S121"/>
    <mergeCell ref="T121:U121"/>
    <mergeCell ref="V121:W121"/>
    <mergeCell ref="X121:Y121"/>
    <mergeCell ref="Z121:AA121"/>
    <mergeCell ref="L120:M120"/>
    <mergeCell ref="N120:O120"/>
    <mergeCell ref="P120:Q120"/>
    <mergeCell ref="R120:S120"/>
    <mergeCell ref="T120:U120"/>
    <mergeCell ref="V115:W115"/>
    <mergeCell ref="X115:Y115"/>
    <mergeCell ref="Z115:AA115"/>
    <mergeCell ref="L119:M119"/>
    <mergeCell ref="N119:O119"/>
    <mergeCell ref="P119:Q119"/>
    <mergeCell ref="R119:S119"/>
    <mergeCell ref="T119:U119"/>
    <mergeCell ref="V119:W119"/>
    <mergeCell ref="X119:Y119"/>
    <mergeCell ref="Z119:AA119"/>
    <mergeCell ref="Z117:Z118"/>
    <mergeCell ref="AA117:AA118"/>
    <mergeCell ref="L115:M115"/>
    <mergeCell ref="N115:O115"/>
    <mergeCell ref="P115:Q115"/>
    <mergeCell ref="R115:S115"/>
    <mergeCell ref="T115:U115"/>
    <mergeCell ref="V116:W116"/>
    <mergeCell ref="X116:Y116"/>
    <mergeCell ref="Z116:AA116"/>
    <mergeCell ref="L116:M116"/>
    <mergeCell ref="N116:O116"/>
    <mergeCell ref="P116:Q116"/>
    <mergeCell ref="R116:S116"/>
    <mergeCell ref="T116:U116"/>
    <mergeCell ref="V113:W113"/>
    <mergeCell ref="X113:Y113"/>
    <mergeCell ref="Z113:AA113"/>
    <mergeCell ref="L114:M114"/>
    <mergeCell ref="N114:O114"/>
    <mergeCell ref="P114:Q114"/>
    <mergeCell ref="R114:S114"/>
    <mergeCell ref="T114:U114"/>
    <mergeCell ref="V114:W114"/>
    <mergeCell ref="X114:Y114"/>
    <mergeCell ref="Z114:AA114"/>
    <mergeCell ref="L113:M113"/>
    <mergeCell ref="N113:O113"/>
    <mergeCell ref="P113:Q113"/>
    <mergeCell ref="R113:S113"/>
    <mergeCell ref="T113:U113"/>
    <mergeCell ref="V111:W111"/>
    <mergeCell ref="X111:Y111"/>
    <mergeCell ref="Z111:AA111"/>
    <mergeCell ref="L112:M112"/>
    <mergeCell ref="N112:O112"/>
    <mergeCell ref="P112:Q112"/>
    <mergeCell ref="R112:S112"/>
    <mergeCell ref="T112:U112"/>
    <mergeCell ref="V112:W112"/>
    <mergeCell ref="X112:Y112"/>
    <mergeCell ref="Z112:AA112"/>
    <mergeCell ref="L111:M111"/>
    <mergeCell ref="N111:O111"/>
    <mergeCell ref="P111:Q111"/>
    <mergeCell ref="R111:S111"/>
    <mergeCell ref="T111:U111"/>
    <mergeCell ref="V109:W109"/>
    <mergeCell ref="X109:Y109"/>
    <mergeCell ref="Z109:AA109"/>
    <mergeCell ref="L110:M110"/>
    <mergeCell ref="N110:O110"/>
    <mergeCell ref="P110:Q110"/>
    <mergeCell ref="R110:S110"/>
    <mergeCell ref="T110:U110"/>
    <mergeCell ref="V110:W110"/>
    <mergeCell ref="X110:Y110"/>
    <mergeCell ref="Z110:AA110"/>
    <mergeCell ref="L109:M109"/>
    <mergeCell ref="N109:O109"/>
    <mergeCell ref="P109:Q109"/>
    <mergeCell ref="R109:S109"/>
    <mergeCell ref="T109:U109"/>
    <mergeCell ref="V107:W107"/>
    <mergeCell ref="X107:Y107"/>
    <mergeCell ref="Z107:AA107"/>
    <mergeCell ref="L108:M108"/>
    <mergeCell ref="N108:O108"/>
    <mergeCell ref="P108:Q108"/>
    <mergeCell ref="R108:S108"/>
    <mergeCell ref="T108:U108"/>
    <mergeCell ref="V108:W108"/>
    <mergeCell ref="X108:Y108"/>
    <mergeCell ref="Z108:AA108"/>
    <mergeCell ref="L107:M107"/>
    <mergeCell ref="N107:O107"/>
    <mergeCell ref="P107:Q107"/>
    <mergeCell ref="R107:S107"/>
    <mergeCell ref="T107:U107"/>
    <mergeCell ref="V105:W105"/>
    <mergeCell ref="X105:Y105"/>
    <mergeCell ref="Z105:AA105"/>
    <mergeCell ref="L106:M106"/>
    <mergeCell ref="N106:O106"/>
    <mergeCell ref="P106:Q106"/>
    <mergeCell ref="R106:S106"/>
    <mergeCell ref="T106:U106"/>
    <mergeCell ref="V106:W106"/>
    <mergeCell ref="X106:Y106"/>
    <mergeCell ref="Z106:AA106"/>
    <mergeCell ref="L105:M105"/>
    <mergeCell ref="N105:O105"/>
    <mergeCell ref="P105:Q105"/>
    <mergeCell ref="R105:S105"/>
    <mergeCell ref="T105:U105"/>
    <mergeCell ref="V103:W103"/>
    <mergeCell ref="X103:Y103"/>
    <mergeCell ref="Z103:AA103"/>
    <mergeCell ref="L104:M104"/>
    <mergeCell ref="N104:O104"/>
    <mergeCell ref="P104:Q104"/>
    <mergeCell ref="R104:S104"/>
    <mergeCell ref="T104:U104"/>
    <mergeCell ref="V104:W104"/>
    <mergeCell ref="X104:Y104"/>
    <mergeCell ref="Z104:AA104"/>
    <mergeCell ref="L103:M103"/>
    <mergeCell ref="N103:O103"/>
    <mergeCell ref="P103:Q103"/>
    <mergeCell ref="R103:S103"/>
    <mergeCell ref="T103:U103"/>
    <mergeCell ref="V101:W101"/>
    <mergeCell ref="X101:Y101"/>
    <mergeCell ref="Z101:AA101"/>
    <mergeCell ref="L102:M102"/>
    <mergeCell ref="N102:O102"/>
    <mergeCell ref="P102:Q102"/>
    <mergeCell ref="R102:S102"/>
    <mergeCell ref="T102:U102"/>
    <mergeCell ref="V102:W102"/>
    <mergeCell ref="X102:Y102"/>
    <mergeCell ref="Z102:AA102"/>
    <mergeCell ref="L101:M101"/>
    <mergeCell ref="N101:O101"/>
    <mergeCell ref="P101:Q101"/>
    <mergeCell ref="R101:S101"/>
    <mergeCell ref="T101:U101"/>
    <mergeCell ref="V99:W99"/>
    <mergeCell ref="X99:Y99"/>
    <mergeCell ref="Z99:AA99"/>
    <mergeCell ref="L100:M100"/>
    <mergeCell ref="N100:O100"/>
    <mergeCell ref="P100:Q100"/>
    <mergeCell ref="R100:S100"/>
    <mergeCell ref="T100:U100"/>
    <mergeCell ref="V100:W100"/>
    <mergeCell ref="X100:Y100"/>
    <mergeCell ref="Z100:AA100"/>
    <mergeCell ref="L99:M99"/>
    <mergeCell ref="N99:O99"/>
    <mergeCell ref="P99:Q99"/>
    <mergeCell ref="R99:S99"/>
    <mergeCell ref="T99:U99"/>
    <mergeCell ref="V97:W97"/>
    <mergeCell ref="X97:Y97"/>
    <mergeCell ref="Z97:AA97"/>
    <mergeCell ref="L98:M98"/>
    <mergeCell ref="N98:O98"/>
    <mergeCell ref="P98:Q98"/>
    <mergeCell ref="R98:S98"/>
    <mergeCell ref="T98:U98"/>
    <mergeCell ref="V98:W98"/>
    <mergeCell ref="X98:Y98"/>
    <mergeCell ref="Z98:AA98"/>
    <mergeCell ref="L97:M97"/>
    <mergeCell ref="N97:O97"/>
    <mergeCell ref="P97:Q97"/>
    <mergeCell ref="R97:S97"/>
    <mergeCell ref="T97:U97"/>
    <mergeCell ref="V92:W92"/>
    <mergeCell ref="X92:Y92"/>
    <mergeCell ref="Z92:AA92"/>
    <mergeCell ref="L93:M93"/>
    <mergeCell ref="N93:O93"/>
    <mergeCell ref="P93:Q93"/>
    <mergeCell ref="R93:S93"/>
    <mergeCell ref="T93:U93"/>
    <mergeCell ref="V93:W93"/>
    <mergeCell ref="X93:Y93"/>
    <mergeCell ref="Z93:AA93"/>
    <mergeCell ref="L92:M92"/>
    <mergeCell ref="N92:O92"/>
    <mergeCell ref="P92:Q92"/>
    <mergeCell ref="R92:S92"/>
    <mergeCell ref="T92:U92"/>
    <mergeCell ref="V90:W90"/>
    <mergeCell ref="X90:Y90"/>
    <mergeCell ref="Z90:AA90"/>
    <mergeCell ref="L91:M91"/>
    <mergeCell ref="N91:O91"/>
    <mergeCell ref="P91:Q91"/>
    <mergeCell ref="R91:S91"/>
    <mergeCell ref="T91:U91"/>
    <mergeCell ref="V91:W91"/>
    <mergeCell ref="X91:Y91"/>
    <mergeCell ref="Z91:AA91"/>
    <mergeCell ref="L90:M90"/>
    <mergeCell ref="N90:O90"/>
    <mergeCell ref="P90:Q90"/>
    <mergeCell ref="R90:S90"/>
    <mergeCell ref="T90:U90"/>
    <mergeCell ref="V88:W88"/>
    <mergeCell ref="X88:Y88"/>
    <mergeCell ref="Z88:AA88"/>
    <mergeCell ref="L89:M89"/>
    <mergeCell ref="N89:O89"/>
    <mergeCell ref="P89:Q89"/>
    <mergeCell ref="R89:S89"/>
    <mergeCell ref="T89:U89"/>
    <mergeCell ref="V89:W89"/>
    <mergeCell ref="X89:Y89"/>
    <mergeCell ref="Z89:AA89"/>
    <mergeCell ref="L88:M88"/>
    <mergeCell ref="N88:O88"/>
    <mergeCell ref="P88:Q88"/>
    <mergeCell ref="R88:S88"/>
    <mergeCell ref="T88:U88"/>
    <mergeCell ref="V86:W86"/>
    <mergeCell ref="X86:Y86"/>
    <mergeCell ref="Z86:AA86"/>
    <mergeCell ref="L87:M87"/>
    <mergeCell ref="N87:O87"/>
    <mergeCell ref="P87:Q87"/>
    <mergeCell ref="R87:S87"/>
    <mergeCell ref="T87:U87"/>
    <mergeCell ref="V87:W87"/>
    <mergeCell ref="X87:Y87"/>
    <mergeCell ref="Z87:AA87"/>
    <mergeCell ref="L86:M86"/>
    <mergeCell ref="N86:O86"/>
    <mergeCell ref="P86:Q86"/>
    <mergeCell ref="R86:S86"/>
    <mergeCell ref="T86:U86"/>
    <mergeCell ref="V84:W84"/>
    <mergeCell ref="X84:Y84"/>
    <mergeCell ref="Z84:AA84"/>
    <mergeCell ref="L85:M85"/>
    <mergeCell ref="N85:O85"/>
    <mergeCell ref="P85:Q85"/>
    <mergeCell ref="R85:S85"/>
    <mergeCell ref="T85:U85"/>
    <mergeCell ref="V85:W85"/>
    <mergeCell ref="X85:Y85"/>
    <mergeCell ref="Z85:AA85"/>
    <mergeCell ref="L84:M84"/>
    <mergeCell ref="N84:O84"/>
    <mergeCell ref="P84:Q84"/>
    <mergeCell ref="R84:S84"/>
    <mergeCell ref="T84:U84"/>
    <mergeCell ref="V82:W82"/>
    <mergeCell ref="X82:Y82"/>
    <mergeCell ref="Z82:AA82"/>
    <mergeCell ref="L83:M83"/>
    <mergeCell ref="N83:O83"/>
    <mergeCell ref="P83:Q83"/>
    <mergeCell ref="R83:S83"/>
    <mergeCell ref="T83:U83"/>
    <mergeCell ref="V83:W83"/>
    <mergeCell ref="X83:Y83"/>
    <mergeCell ref="Z83:AA83"/>
    <mergeCell ref="L82:M82"/>
    <mergeCell ref="N82:O82"/>
    <mergeCell ref="P82:Q82"/>
    <mergeCell ref="R82:S82"/>
    <mergeCell ref="T82:U82"/>
    <mergeCell ref="L81:M81"/>
    <mergeCell ref="N81:O81"/>
    <mergeCell ref="P81:Q81"/>
    <mergeCell ref="R81:S81"/>
    <mergeCell ref="T81:U81"/>
    <mergeCell ref="V81:W81"/>
    <mergeCell ref="X81:Y81"/>
    <mergeCell ref="Z81:AA81"/>
    <mergeCell ref="V79:W79"/>
    <mergeCell ref="X79:Y79"/>
    <mergeCell ref="Z79:AA79"/>
    <mergeCell ref="L80:M80"/>
    <mergeCell ref="N80:O80"/>
    <mergeCell ref="P80:Q80"/>
    <mergeCell ref="R80:S80"/>
    <mergeCell ref="T80:U80"/>
    <mergeCell ref="V80:W80"/>
    <mergeCell ref="X80:Y80"/>
    <mergeCell ref="Z80:AA80"/>
    <mergeCell ref="L79:M79"/>
    <mergeCell ref="N79:O79"/>
    <mergeCell ref="P79:Q79"/>
    <mergeCell ref="R79:S79"/>
    <mergeCell ref="T79:U79"/>
    <mergeCell ref="V77:W77"/>
    <mergeCell ref="X77:Y77"/>
    <mergeCell ref="Z77:AA77"/>
    <mergeCell ref="L78:M78"/>
    <mergeCell ref="N78:O78"/>
    <mergeCell ref="P78:Q78"/>
    <mergeCell ref="R78:S78"/>
    <mergeCell ref="T78:U78"/>
    <mergeCell ref="V78:W78"/>
    <mergeCell ref="X78:Y78"/>
    <mergeCell ref="Z78:AA78"/>
    <mergeCell ref="L77:M77"/>
    <mergeCell ref="N77:O77"/>
    <mergeCell ref="P77:Q77"/>
    <mergeCell ref="R77:S77"/>
    <mergeCell ref="T77:U77"/>
    <mergeCell ref="V75:W75"/>
    <mergeCell ref="X75:Y75"/>
    <mergeCell ref="Z75:AA75"/>
    <mergeCell ref="L76:M76"/>
    <mergeCell ref="N76:O76"/>
    <mergeCell ref="P76:Q76"/>
    <mergeCell ref="R76:S76"/>
    <mergeCell ref="T76:U76"/>
    <mergeCell ref="V76:W76"/>
    <mergeCell ref="X76:Y76"/>
    <mergeCell ref="Z76:AA76"/>
    <mergeCell ref="L75:M75"/>
    <mergeCell ref="N75:O75"/>
    <mergeCell ref="P75:Q75"/>
    <mergeCell ref="R75:S75"/>
    <mergeCell ref="T75:U75"/>
    <mergeCell ref="V70:W70"/>
    <mergeCell ref="X70:Y70"/>
    <mergeCell ref="Z70:AA70"/>
    <mergeCell ref="L71:M71"/>
    <mergeCell ref="N71:O71"/>
    <mergeCell ref="P71:Q71"/>
    <mergeCell ref="R71:S71"/>
    <mergeCell ref="T71:U71"/>
    <mergeCell ref="V71:W71"/>
    <mergeCell ref="X71:Y71"/>
    <mergeCell ref="Z71:AA71"/>
    <mergeCell ref="L70:M70"/>
    <mergeCell ref="N70:O70"/>
    <mergeCell ref="P70:Q70"/>
    <mergeCell ref="R70:S70"/>
    <mergeCell ref="T70:U70"/>
    <mergeCell ref="V68:W68"/>
    <mergeCell ref="X68:Y68"/>
    <mergeCell ref="Z68:AA68"/>
    <mergeCell ref="L69:M69"/>
    <mergeCell ref="N69:O69"/>
    <mergeCell ref="P69:Q69"/>
    <mergeCell ref="R69:S69"/>
    <mergeCell ref="T69:U69"/>
    <mergeCell ref="V69:W69"/>
    <mergeCell ref="X69:Y69"/>
    <mergeCell ref="Z69:AA69"/>
    <mergeCell ref="L68:M68"/>
    <mergeCell ref="N68:O68"/>
    <mergeCell ref="P68:Q68"/>
    <mergeCell ref="R68:S68"/>
    <mergeCell ref="T68:U68"/>
    <mergeCell ref="V66:W66"/>
    <mergeCell ref="X66:Y66"/>
    <mergeCell ref="Z66:AA66"/>
    <mergeCell ref="L67:M67"/>
    <mergeCell ref="N67:O67"/>
    <mergeCell ref="P67:Q67"/>
    <mergeCell ref="R67:S67"/>
    <mergeCell ref="T67:U67"/>
    <mergeCell ref="V67:W67"/>
    <mergeCell ref="X67:Y67"/>
    <mergeCell ref="Z67:AA67"/>
    <mergeCell ref="L66:M66"/>
    <mergeCell ref="N66:O66"/>
    <mergeCell ref="P66:Q66"/>
    <mergeCell ref="R66:S66"/>
    <mergeCell ref="T66:U66"/>
    <mergeCell ref="V64:W64"/>
    <mergeCell ref="X64:Y64"/>
    <mergeCell ref="Z64:AA64"/>
    <mergeCell ref="L65:M65"/>
    <mergeCell ref="N65:O65"/>
    <mergeCell ref="P65:Q65"/>
    <mergeCell ref="R65:S65"/>
    <mergeCell ref="T65:U65"/>
    <mergeCell ref="V65:W65"/>
    <mergeCell ref="X65:Y65"/>
    <mergeCell ref="Z65:AA65"/>
    <mergeCell ref="L64:M64"/>
    <mergeCell ref="N64:O64"/>
    <mergeCell ref="P64:Q64"/>
    <mergeCell ref="R64:S64"/>
    <mergeCell ref="T64:U64"/>
    <mergeCell ref="V62:W62"/>
    <mergeCell ref="X62:Y62"/>
    <mergeCell ref="Z62:AA62"/>
    <mergeCell ref="L63:M63"/>
    <mergeCell ref="N63:O63"/>
    <mergeCell ref="P63:Q63"/>
    <mergeCell ref="R63:S63"/>
    <mergeCell ref="T63:U63"/>
    <mergeCell ref="V63:W63"/>
    <mergeCell ref="X63:Y63"/>
    <mergeCell ref="Z63:AA63"/>
    <mergeCell ref="L62:M62"/>
    <mergeCell ref="N62:O62"/>
    <mergeCell ref="P62:Q62"/>
    <mergeCell ref="R62:S62"/>
    <mergeCell ref="T62:U62"/>
    <mergeCell ref="V60:W60"/>
    <mergeCell ref="X60:Y60"/>
    <mergeCell ref="Z60:AA60"/>
    <mergeCell ref="L61:M61"/>
    <mergeCell ref="N61:O61"/>
    <mergeCell ref="P61:Q61"/>
    <mergeCell ref="R61:S61"/>
    <mergeCell ref="T61:U61"/>
    <mergeCell ref="V61:W61"/>
    <mergeCell ref="X61:Y61"/>
    <mergeCell ref="Z61:AA61"/>
    <mergeCell ref="L60:M60"/>
    <mergeCell ref="N60:O60"/>
    <mergeCell ref="P60:Q60"/>
    <mergeCell ref="R60:S60"/>
    <mergeCell ref="T60:U60"/>
    <mergeCell ref="V58:W58"/>
    <mergeCell ref="X58:Y58"/>
    <mergeCell ref="Z58:AA58"/>
    <mergeCell ref="L59:M59"/>
    <mergeCell ref="N59:O59"/>
    <mergeCell ref="P59:Q59"/>
    <mergeCell ref="R59:S59"/>
    <mergeCell ref="T59:U59"/>
    <mergeCell ref="V59:W59"/>
    <mergeCell ref="X59:Y59"/>
    <mergeCell ref="Z59:AA59"/>
    <mergeCell ref="L58:M58"/>
    <mergeCell ref="N58:O58"/>
    <mergeCell ref="P58:Q58"/>
    <mergeCell ref="R58:S58"/>
    <mergeCell ref="T58:U58"/>
    <mergeCell ref="V56:W56"/>
    <mergeCell ref="X56:Y56"/>
    <mergeCell ref="Z56:AA56"/>
    <mergeCell ref="L57:M57"/>
    <mergeCell ref="N57:O57"/>
    <mergeCell ref="P57:Q57"/>
    <mergeCell ref="R57:S57"/>
    <mergeCell ref="T57:U57"/>
    <mergeCell ref="V57:W57"/>
    <mergeCell ref="X57:Y57"/>
    <mergeCell ref="Z57:AA57"/>
    <mergeCell ref="L56:M56"/>
    <mergeCell ref="N56:O56"/>
    <mergeCell ref="P56:Q56"/>
    <mergeCell ref="R56:S56"/>
    <mergeCell ref="T56:U56"/>
    <mergeCell ref="V54:W54"/>
    <mergeCell ref="X54:Y54"/>
    <mergeCell ref="Z54:AA54"/>
    <mergeCell ref="L55:M55"/>
    <mergeCell ref="N55:O55"/>
    <mergeCell ref="P55:Q55"/>
    <mergeCell ref="R55:S55"/>
    <mergeCell ref="T55:U55"/>
    <mergeCell ref="V55:W55"/>
    <mergeCell ref="X55:Y55"/>
    <mergeCell ref="Z55:AA55"/>
    <mergeCell ref="L54:M54"/>
    <mergeCell ref="N54:O54"/>
    <mergeCell ref="P54:Q54"/>
    <mergeCell ref="R54:S54"/>
    <mergeCell ref="T54:U54"/>
    <mergeCell ref="L53:M53"/>
    <mergeCell ref="N53:O53"/>
    <mergeCell ref="P53:Q53"/>
    <mergeCell ref="R53:S53"/>
    <mergeCell ref="T53:U53"/>
    <mergeCell ref="V53:W53"/>
    <mergeCell ref="X53:Y53"/>
    <mergeCell ref="Z53:AA53"/>
    <mergeCell ref="N51:N52"/>
    <mergeCell ref="O51:O52"/>
    <mergeCell ref="P51:P52"/>
    <mergeCell ref="Q51:Q52"/>
    <mergeCell ref="R51:R52"/>
    <mergeCell ref="L49:M49"/>
    <mergeCell ref="N49:O49"/>
    <mergeCell ref="P49:Q49"/>
    <mergeCell ref="R49:S49"/>
    <mergeCell ref="T49:U49"/>
    <mergeCell ref="X48:Y48"/>
    <mergeCell ref="Z48:AA48"/>
    <mergeCell ref="L47:M47"/>
    <mergeCell ref="N47:O47"/>
    <mergeCell ref="P47:Q47"/>
    <mergeCell ref="R47:S47"/>
    <mergeCell ref="T47:U47"/>
    <mergeCell ref="V45:W45"/>
    <mergeCell ref="X45:Y45"/>
    <mergeCell ref="Z45:AA45"/>
    <mergeCell ref="L46:M46"/>
    <mergeCell ref="N46:O46"/>
    <mergeCell ref="P46:Q46"/>
    <mergeCell ref="R46:S46"/>
    <mergeCell ref="T46:U46"/>
    <mergeCell ref="V46:W46"/>
    <mergeCell ref="X46:Y46"/>
    <mergeCell ref="Z46:AA46"/>
    <mergeCell ref="L45:M45"/>
    <mergeCell ref="N45:O45"/>
    <mergeCell ref="P45:Q45"/>
    <mergeCell ref="R45:S45"/>
    <mergeCell ref="T45:U45"/>
    <mergeCell ref="V43:W43"/>
    <mergeCell ref="X43:Y43"/>
    <mergeCell ref="Z43:AA43"/>
    <mergeCell ref="L44:M44"/>
    <mergeCell ref="N44:O44"/>
    <mergeCell ref="P44:Q44"/>
    <mergeCell ref="R44:S44"/>
    <mergeCell ref="T44:U44"/>
    <mergeCell ref="V44:W44"/>
    <mergeCell ref="X44:Y44"/>
    <mergeCell ref="Z44:AA44"/>
    <mergeCell ref="T42:U42"/>
    <mergeCell ref="L43:M43"/>
    <mergeCell ref="N43:O43"/>
    <mergeCell ref="P43:Q43"/>
    <mergeCell ref="R43:S43"/>
    <mergeCell ref="T43:U43"/>
    <mergeCell ref="V41:W41"/>
    <mergeCell ref="X41:Y41"/>
    <mergeCell ref="Z41:AA41"/>
    <mergeCell ref="L41:M41"/>
    <mergeCell ref="N41:O41"/>
    <mergeCell ref="P41:Q41"/>
    <mergeCell ref="R41:S41"/>
    <mergeCell ref="T41:U41"/>
    <mergeCell ref="V39:W39"/>
    <mergeCell ref="X39:Y39"/>
    <mergeCell ref="Z39:AA39"/>
    <mergeCell ref="L40:M40"/>
    <mergeCell ref="N40:O40"/>
    <mergeCell ref="P40:Q40"/>
    <mergeCell ref="R40:S40"/>
    <mergeCell ref="T40:U40"/>
    <mergeCell ref="V40:W40"/>
    <mergeCell ref="X40:Y40"/>
    <mergeCell ref="Z40:AA40"/>
    <mergeCell ref="L39:M39"/>
    <mergeCell ref="N39:O39"/>
    <mergeCell ref="P39:Q39"/>
    <mergeCell ref="R39:S39"/>
    <mergeCell ref="T39:U39"/>
    <mergeCell ref="V37:W37"/>
    <mergeCell ref="X37:Y37"/>
    <mergeCell ref="Z37:AA37"/>
    <mergeCell ref="L38:M38"/>
    <mergeCell ref="N38:O38"/>
    <mergeCell ref="P38:Q38"/>
    <mergeCell ref="R38:S38"/>
    <mergeCell ref="T38:U38"/>
    <mergeCell ref="V38:W38"/>
    <mergeCell ref="X38:Y38"/>
    <mergeCell ref="Z38:AA38"/>
    <mergeCell ref="L37:M37"/>
    <mergeCell ref="N37:O37"/>
    <mergeCell ref="P37:Q37"/>
    <mergeCell ref="R37:S37"/>
    <mergeCell ref="T37:U37"/>
    <mergeCell ref="V35:W35"/>
    <mergeCell ref="X35:Y35"/>
    <mergeCell ref="Z35:AA35"/>
    <mergeCell ref="L36:M36"/>
    <mergeCell ref="N36:O36"/>
    <mergeCell ref="P36:Q36"/>
    <mergeCell ref="R36:S36"/>
    <mergeCell ref="T36:U36"/>
    <mergeCell ref="V36:W36"/>
    <mergeCell ref="X36:Y36"/>
    <mergeCell ref="Z36:AA36"/>
    <mergeCell ref="L35:M35"/>
    <mergeCell ref="N35:O35"/>
    <mergeCell ref="P35:Q35"/>
    <mergeCell ref="R35:S35"/>
    <mergeCell ref="T35:U35"/>
    <mergeCell ref="V33:W33"/>
    <mergeCell ref="X33:Y33"/>
    <mergeCell ref="Z33:AA33"/>
    <mergeCell ref="L34:M34"/>
    <mergeCell ref="N34:O34"/>
    <mergeCell ref="P34:Q34"/>
    <mergeCell ref="R34:S34"/>
    <mergeCell ref="T34:U34"/>
    <mergeCell ref="V34:W34"/>
    <mergeCell ref="X34:Y34"/>
    <mergeCell ref="Z34:AA34"/>
    <mergeCell ref="L33:M33"/>
    <mergeCell ref="N33:O33"/>
    <mergeCell ref="P33:Q33"/>
    <mergeCell ref="R33:S33"/>
    <mergeCell ref="T33:U33"/>
    <mergeCell ref="V31:W31"/>
    <mergeCell ref="X31:Y31"/>
    <mergeCell ref="Z31:AA31"/>
    <mergeCell ref="L32:M32"/>
    <mergeCell ref="N32:O32"/>
    <mergeCell ref="P32:Q32"/>
    <mergeCell ref="R32:S32"/>
    <mergeCell ref="T32:U32"/>
    <mergeCell ref="V32:W32"/>
    <mergeCell ref="X32:Y32"/>
    <mergeCell ref="Z32:AA32"/>
    <mergeCell ref="L27:M27"/>
    <mergeCell ref="N27:O27"/>
    <mergeCell ref="P27:Q27"/>
    <mergeCell ref="R27:S27"/>
    <mergeCell ref="T27:U27"/>
    <mergeCell ref="V25:W25"/>
    <mergeCell ref="X25:Y25"/>
    <mergeCell ref="Z25:AA25"/>
    <mergeCell ref="L26:M26"/>
    <mergeCell ref="N26:O26"/>
    <mergeCell ref="P26:Q26"/>
    <mergeCell ref="R26:S26"/>
    <mergeCell ref="T26:U26"/>
    <mergeCell ref="V26:W26"/>
    <mergeCell ref="X26:Y26"/>
    <mergeCell ref="Z26:AA26"/>
    <mergeCell ref="L25:M25"/>
    <mergeCell ref="N25:O25"/>
    <mergeCell ref="P25:Q25"/>
    <mergeCell ref="R25:S25"/>
    <mergeCell ref="T25:U25"/>
    <mergeCell ref="P18:Q18"/>
    <mergeCell ref="R18:S18"/>
    <mergeCell ref="T18:U18"/>
    <mergeCell ref="V23:W23"/>
    <mergeCell ref="X23:Y23"/>
    <mergeCell ref="Z23:AA23"/>
    <mergeCell ref="L24:M24"/>
    <mergeCell ref="N24:O24"/>
    <mergeCell ref="P24:Q24"/>
    <mergeCell ref="R24:S24"/>
    <mergeCell ref="T24:U24"/>
    <mergeCell ref="V24:W24"/>
    <mergeCell ref="X24:Y24"/>
    <mergeCell ref="Z24:AA24"/>
    <mergeCell ref="L23:M23"/>
    <mergeCell ref="N23:O23"/>
    <mergeCell ref="P23:Q23"/>
    <mergeCell ref="R23:S23"/>
    <mergeCell ref="T23:U23"/>
    <mergeCell ref="L22:M22"/>
    <mergeCell ref="N22:O22"/>
    <mergeCell ref="P22:Q22"/>
    <mergeCell ref="R22:S22"/>
    <mergeCell ref="T22:U22"/>
    <mergeCell ref="V22:W22"/>
    <mergeCell ref="X22:Y22"/>
    <mergeCell ref="Z22:AA22"/>
    <mergeCell ref="P14:Q14"/>
    <mergeCell ref="R14:S14"/>
    <mergeCell ref="T14:U14"/>
    <mergeCell ref="V20:W20"/>
    <mergeCell ref="X20:Y20"/>
    <mergeCell ref="Z20:AA20"/>
    <mergeCell ref="L21:M21"/>
    <mergeCell ref="N21:O21"/>
    <mergeCell ref="P21:Q21"/>
    <mergeCell ref="R21:S21"/>
    <mergeCell ref="T21:U21"/>
    <mergeCell ref="V21:W21"/>
    <mergeCell ref="X21:Y21"/>
    <mergeCell ref="Z21:AA21"/>
    <mergeCell ref="L20:M20"/>
    <mergeCell ref="N20:O20"/>
    <mergeCell ref="P20:Q20"/>
    <mergeCell ref="R20:S20"/>
    <mergeCell ref="T20:U20"/>
    <mergeCell ref="V18:W18"/>
    <mergeCell ref="X18:Y18"/>
    <mergeCell ref="Z18:AA18"/>
    <mergeCell ref="L19:M19"/>
    <mergeCell ref="N19:O19"/>
    <mergeCell ref="P19:Q19"/>
    <mergeCell ref="R19:S19"/>
    <mergeCell ref="T19:U19"/>
    <mergeCell ref="V19:W19"/>
    <mergeCell ref="X19:Y19"/>
    <mergeCell ref="Z19:AA19"/>
    <mergeCell ref="L18:M18"/>
    <mergeCell ref="N18:O18"/>
    <mergeCell ref="P10:Q10"/>
    <mergeCell ref="R10:S10"/>
    <mergeCell ref="T10:U10"/>
    <mergeCell ref="V16:W16"/>
    <mergeCell ref="X16:Y16"/>
    <mergeCell ref="Z16:AA16"/>
    <mergeCell ref="L17:M17"/>
    <mergeCell ref="N17:O17"/>
    <mergeCell ref="P17:Q17"/>
    <mergeCell ref="R17:S17"/>
    <mergeCell ref="T17:U17"/>
    <mergeCell ref="V17:W17"/>
    <mergeCell ref="X17:Y17"/>
    <mergeCell ref="Z17:AA17"/>
    <mergeCell ref="L16:M16"/>
    <mergeCell ref="N16:O16"/>
    <mergeCell ref="P16:Q16"/>
    <mergeCell ref="R16:S16"/>
    <mergeCell ref="T16:U16"/>
    <mergeCell ref="V14:W14"/>
    <mergeCell ref="X14:Y14"/>
    <mergeCell ref="Z14:AA14"/>
    <mergeCell ref="L15:M15"/>
    <mergeCell ref="N15:O15"/>
    <mergeCell ref="P15:Q15"/>
    <mergeCell ref="R15:S15"/>
    <mergeCell ref="T15:U15"/>
    <mergeCell ref="V15:W15"/>
    <mergeCell ref="X15:Y15"/>
    <mergeCell ref="Z15:AA15"/>
    <mergeCell ref="L14:M14"/>
    <mergeCell ref="N14:O14"/>
    <mergeCell ref="D1:G1"/>
    <mergeCell ref="D3:G3"/>
    <mergeCell ref="F4:G4"/>
    <mergeCell ref="D2:E2"/>
    <mergeCell ref="F2:G2"/>
    <mergeCell ref="D4:E4"/>
    <mergeCell ref="V12:W12"/>
    <mergeCell ref="X12:Y12"/>
    <mergeCell ref="Z12:AA12"/>
    <mergeCell ref="L13:M13"/>
    <mergeCell ref="N13:O13"/>
    <mergeCell ref="P13:Q13"/>
    <mergeCell ref="R13:S13"/>
    <mergeCell ref="T13:U13"/>
    <mergeCell ref="V13:W13"/>
    <mergeCell ref="X13:Y13"/>
    <mergeCell ref="Z13:AA13"/>
    <mergeCell ref="L12:M12"/>
    <mergeCell ref="N12:O12"/>
    <mergeCell ref="P12:Q12"/>
    <mergeCell ref="R12:S12"/>
    <mergeCell ref="T12:U12"/>
    <mergeCell ref="V10:W10"/>
    <mergeCell ref="X10:Y10"/>
    <mergeCell ref="Z10:AA10"/>
    <mergeCell ref="L11:M11"/>
    <mergeCell ref="N11:O11"/>
    <mergeCell ref="P11:Q11"/>
    <mergeCell ref="R11:S11"/>
    <mergeCell ref="T11:U11"/>
    <mergeCell ref="V11:W11"/>
    <mergeCell ref="X11:Y11"/>
    <mergeCell ref="I7:J7"/>
    <mergeCell ref="I8:J8"/>
    <mergeCell ref="I9:J9"/>
    <mergeCell ref="I10:J10"/>
    <mergeCell ref="I11:J11"/>
    <mergeCell ref="I12:J12"/>
    <mergeCell ref="I13:J13"/>
    <mergeCell ref="I14:J14"/>
    <mergeCell ref="A26:J26"/>
    <mergeCell ref="I15:J15"/>
    <mergeCell ref="I16:J16"/>
    <mergeCell ref="I17:J17"/>
    <mergeCell ref="I18:J18"/>
    <mergeCell ref="V8:W8"/>
    <mergeCell ref="X8:Y8"/>
    <mergeCell ref="Z8:AA8"/>
    <mergeCell ref="L9:M9"/>
    <mergeCell ref="N9:O9"/>
    <mergeCell ref="P9:Q9"/>
    <mergeCell ref="R9:S9"/>
    <mergeCell ref="T9:U9"/>
    <mergeCell ref="V9:W9"/>
    <mergeCell ref="X9:Y9"/>
    <mergeCell ref="Z9:AA9"/>
    <mergeCell ref="L8:M8"/>
    <mergeCell ref="N8:O8"/>
    <mergeCell ref="P8:Q8"/>
    <mergeCell ref="R8:S8"/>
    <mergeCell ref="T8:U8"/>
    <mergeCell ref="Z11:AA11"/>
    <mergeCell ref="L10:M10"/>
    <mergeCell ref="N10:O10"/>
    <mergeCell ref="AC30:AD30"/>
    <mergeCell ref="AC37:AD37"/>
    <mergeCell ref="L31:M31"/>
    <mergeCell ref="N31:O31"/>
    <mergeCell ref="P31:Q31"/>
    <mergeCell ref="R31:S31"/>
    <mergeCell ref="T31:U31"/>
    <mergeCell ref="I23:J23"/>
    <mergeCell ref="I19:J19"/>
    <mergeCell ref="I20:J20"/>
    <mergeCell ref="I21:J21"/>
    <mergeCell ref="I22:J22"/>
    <mergeCell ref="I24:J24"/>
    <mergeCell ref="A117:A118"/>
    <mergeCell ref="B117:B118"/>
    <mergeCell ref="C117:C118"/>
    <mergeCell ref="D117:D118"/>
    <mergeCell ref="E117:E118"/>
    <mergeCell ref="F117:F118"/>
    <mergeCell ref="G117:G118"/>
    <mergeCell ref="C29:C30"/>
    <mergeCell ref="B29:B30"/>
    <mergeCell ref="O29:O30"/>
    <mergeCell ref="P29:P30"/>
    <mergeCell ref="Q29:Q30"/>
    <mergeCell ref="R29:R30"/>
    <mergeCell ref="S29:S30"/>
    <mergeCell ref="T29:T30"/>
    <mergeCell ref="U29:U30"/>
    <mergeCell ref="V27:W27"/>
    <mergeCell ref="X27:Y27"/>
    <mergeCell ref="Z27:AA27"/>
  </mergeCells>
  <dataValidations count="6">
    <dataValidation allowBlank="1" showInputMessage="1" showErrorMessage="1" promptTitle="trifft zu!" prompt="Dann bitte hier ein Kreuz setzen." sqref="H119:J136 H53:J71 H75:J93 H97:J114 H141:J150 H31:J49"/>
    <dataValidation type="whole" allowBlank="1" showInputMessage="1" showErrorMessage="1" prompt="bitte hier nur die PLZ eingeben" sqref="D4:E4 D2:E2">
      <formula1>1111</formula1>
      <formula2>99999</formula2>
    </dataValidation>
    <dataValidation allowBlank="1" showInputMessage="1" showErrorMessage="1" promptTitle="trifft zu!" prompt="Dann bitte hier ein X setzen." sqref="D119:E136 D75:E93 D8:E24 D31:E49 D53:E71 D97:E114 D141:E150"/>
    <dataValidation allowBlank="1" showInputMessage="1" showErrorMessage="1" promptTitle="TN anwesend?" prompt="Dann bitte hier ein X eintragen." sqref="L25:AA25 T92:AA93 T84:AA84 L75:S93 L141:AA150 L119:AA136 L97:Y112 Z97:AA114 L53:AA71 L31:AA49"/>
    <dataValidation type="list" allowBlank="1" showInputMessage="1" showErrorMessage="1" sqref="I8:I24">
      <formula1>Kennzeichen</formula1>
    </dataValidation>
    <dataValidation allowBlank="1" showInputMessage="1" showErrorMessage="1" promptTitle="Ref./verantw.Person anwesend?" prompt="Dann bitte hier ein X eintragen." sqref="L8:AA24 T85:AA91 L113:Y114 T75:AA83"/>
  </dataValidations>
  <pageMargins left="0.51181102362204722" right="0.39370078740157483" top="0.98425196850393704" bottom="0.39370078740157483" header="0.19685039370078741" footer="0.19685039370078741"/>
  <pageSetup paperSize="9" scale="86" orientation="landscape" r:id="rId1"/>
  <headerFooter>
    <oddHeader>&amp;L&amp;18
Teilnehmendenliste&amp;C
&amp;16AEJ kurz&amp;R&amp;G</oddHeader>
    <oddFooter>&amp;C&amp;"Roboto,Standard"&amp;10Bezirksjugendring Mittelfranken, Gleißbühlstraße 7, 90402 Nürnberg&amp;R&amp;"Roboto,Standard" Seite &amp;P von &amp;N</oddFooter>
  </headerFooter>
  <rowBreaks count="5" manualBreakCount="5">
    <brk id="27" max="26" man="1"/>
    <brk id="49" max="26" man="1"/>
    <brk id="71" max="26" man="1"/>
    <brk id="115" max="26" man="1"/>
    <brk id="137" max="26" man="1"/>
  </rowBreaks>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tabColor rgb="FFFFFF99"/>
  </sheetPr>
  <dimension ref="A1:AL94"/>
  <sheetViews>
    <sheetView showGridLines="0" topLeftCell="A31" zoomScaleNormal="100" zoomScalePageLayoutView="110" workbookViewId="0">
      <selection activeCell="L44" sqref="L44:N44"/>
    </sheetView>
  </sheetViews>
  <sheetFormatPr baseColWidth="10" defaultColWidth="11.44140625" defaultRowHeight="14.4" x14ac:dyDescent="0.3"/>
  <cols>
    <col min="1" max="1" width="2.88671875" style="17" customWidth="1"/>
    <col min="2" max="2" width="4.33203125" style="2" customWidth="1"/>
    <col min="3" max="6" width="3.109375" style="2" customWidth="1"/>
    <col min="7" max="7" width="11.77734375" style="2" customWidth="1"/>
    <col min="8" max="8" width="4.5546875" style="2" customWidth="1"/>
    <col min="9" max="10" width="3.109375" style="2" customWidth="1"/>
    <col min="11" max="11" width="4.21875" style="2" customWidth="1"/>
    <col min="12" max="13" width="3.109375" style="2" customWidth="1"/>
    <col min="14" max="14" width="5.44140625" style="2" customWidth="1"/>
    <col min="15" max="15" width="4.5546875" style="2" customWidth="1"/>
    <col min="16" max="16" width="5.109375" style="2" customWidth="1"/>
    <col min="17" max="17" width="6" style="2" customWidth="1"/>
    <col min="18" max="18" width="1.21875" style="2" customWidth="1"/>
    <col min="19" max="19" width="3.88671875" style="2" customWidth="1"/>
    <col min="20" max="22" width="3.33203125" style="2" customWidth="1"/>
    <col min="23" max="23" width="2.6640625" style="2" customWidth="1"/>
    <col min="24" max="24" width="6.77734375" style="2" customWidth="1"/>
    <col min="25" max="25" width="3.88671875" style="2" customWidth="1"/>
    <col min="26" max="26" width="2.21875" style="2" customWidth="1"/>
    <col min="27" max="27" width="5.21875" style="2" customWidth="1"/>
    <col min="28" max="28" width="2.21875" style="2" customWidth="1"/>
    <col min="29" max="29" width="5.44140625" style="2" customWidth="1"/>
    <col min="30" max="30" width="2.5546875" style="2" customWidth="1"/>
    <col min="31" max="31" width="11.44140625" style="2"/>
    <col min="32" max="34" width="4.88671875" style="2" customWidth="1"/>
    <col min="35" max="16384" width="11.44140625" style="2"/>
  </cols>
  <sheetData>
    <row r="1" spans="1:30" ht="36.75" customHeight="1" x14ac:dyDescent="0.35">
      <c r="A1" s="332" t="s">
        <v>277</v>
      </c>
      <c r="B1" s="332"/>
      <c r="C1" s="332"/>
      <c r="D1" s="332"/>
      <c r="E1" s="332"/>
      <c r="F1" s="332"/>
      <c r="G1" s="332"/>
      <c r="H1" s="332"/>
      <c r="I1" s="332"/>
      <c r="J1" s="332"/>
      <c r="K1" s="332"/>
      <c r="L1" s="332"/>
      <c r="M1" s="332"/>
      <c r="N1" s="332"/>
      <c r="O1" s="332"/>
      <c r="P1" s="332"/>
      <c r="Q1" s="332"/>
      <c r="R1" s="332"/>
      <c r="S1" s="332"/>
      <c r="T1" s="332"/>
      <c r="U1" s="332"/>
      <c r="V1" s="332"/>
      <c r="W1" s="332"/>
      <c r="X1" s="332"/>
      <c r="Y1" s="332"/>
      <c r="Z1" s="332"/>
      <c r="AA1" s="332"/>
      <c r="AB1" s="332"/>
      <c r="AC1" s="332"/>
      <c r="AD1" s="332"/>
    </row>
    <row r="2" spans="1:30" ht="20.399999999999999" customHeight="1" x14ac:dyDescent="0.3">
      <c r="A2" s="333" t="s">
        <v>232</v>
      </c>
      <c r="B2" s="333"/>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row>
    <row r="3" spans="1:30" x14ac:dyDescent="0.3">
      <c r="B3" s="2" t="s">
        <v>160</v>
      </c>
    </row>
    <row r="4" spans="1:30" s="4" customFormat="1" ht="14.4" customHeight="1" x14ac:dyDescent="0.3">
      <c r="A4" s="12" t="s">
        <v>41</v>
      </c>
      <c r="B4" s="4" t="s">
        <v>149</v>
      </c>
      <c r="H4" s="344">
        <f>'TN-Liste_AEJ_kurz'!D1</f>
        <v>0</v>
      </c>
      <c r="I4" s="345"/>
      <c r="J4" s="345"/>
      <c r="K4" s="345"/>
      <c r="L4" s="345"/>
      <c r="M4" s="345"/>
      <c r="N4" s="345"/>
      <c r="O4" s="345"/>
      <c r="P4" s="345"/>
      <c r="Q4" s="346"/>
      <c r="S4" s="132" t="s">
        <v>42</v>
      </c>
      <c r="T4" s="4" t="s">
        <v>217</v>
      </c>
      <c r="AA4" s="335">
        <f>'TN-Liste_AEJ_kurz'!D2</f>
        <v>0</v>
      </c>
      <c r="AB4" s="336"/>
      <c r="AC4" s="337"/>
    </row>
    <row r="5" spans="1:30" s="4" customFormat="1" x14ac:dyDescent="0.3">
      <c r="A5" s="12" t="s">
        <v>43</v>
      </c>
      <c r="B5" s="4" t="s">
        <v>179</v>
      </c>
      <c r="H5" s="399"/>
      <c r="I5" s="400"/>
      <c r="J5" s="400"/>
      <c r="K5" s="400"/>
      <c r="L5" s="400"/>
      <c r="M5" s="400"/>
      <c r="N5" s="400"/>
      <c r="O5" s="400"/>
      <c r="P5" s="400"/>
      <c r="Q5" s="401"/>
      <c r="S5" s="132" t="s">
        <v>44</v>
      </c>
      <c r="T5" s="4" t="s">
        <v>188</v>
      </c>
      <c r="AA5" s="402">
        <f>'TN-Liste_AEJ_kurz'!D4</f>
        <v>0</v>
      </c>
      <c r="AB5" s="403"/>
      <c r="AC5" s="404"/>
    </row>
    <row r="6" spans="1:30" s="4" customFormat="1" x14ac:dyDescent="0.3">
      <c r="A6" s="12" t="s">
        <v>46</v>
      </c>
      <c r="B6" s="4" t="s">
        <v>216</v>
      </c>
      <c r="H6" s="344">
        <f>'TN-Liste_AEJ_kurz'!D3</f>
        <v>0</v>
      </c>
      <c r="I6" s="345"/>
      <c r="J6" s="345"/>
      <c r="K6" s="345"/>
      <c r="L6" s="345"/>
      <c r="M6" s="345"/>
      <c r="N6" s="345"/>
      <c r="O6" s="345"/>
      <c r="P6" s="345"/>
      <c r="Q6" s="346"/>
      <c r="S6" s="132" t="s">
        <v>96</v>
      </c>
      <c r="T6" s="4" t="s">
        <v>219</v>
      </c>
      <c r="Y6" s="335" t="str">
        <f>'TN-Liste_AEJ_kurz'!F4</f>
        <v>Weiler</v>
      </c>
      <c r="Z6" s="336"/>
      <c r="AA6" s="336"/>
      <c r="AB6" s="336"/>
      <c r="AC6" s="337"/>
    </row>
    <row r="7" spans="1:30" ht="4.5" customHeight="1" x14ac:dyDescent="0.3"/>
    <row r="8" spans="1:30" s="4" customFormat="1" x14ac:dyDescent="0.3">
      <c r="A8" s="12" t="s">
        <v>97</v>
      </c>
      <c r="B8" s="4" t="s">
        <v>45</v>
      </c>
      <c r="I8" s="347"/>
      <c r="J8" s="348"/>
      <c r="K8" s="348"/>
      <c r="L8" s="348"/>
      <c r="M8" s="348"/>
      <c r="N8" s="348"/>
      <c r="O8" s="348"/>
      <c r="P8" s="348"/>
      <c r="Q8" s="348"/>
      <c r="R8" s="348"/>
      <c r="S8" s="348"/>
      <c r="T8" s="348"/>
      <c r="U8" s="348"/>
      <c r="V8" s="348"/>
      <c r="W8" s="348"/>
      <c r="X8" s="348"/>
      <c r="Y8" s="348"/>
      <c r="Z8" s="348"/>
      <c r="AA8" s="349"/>
      <c r="AB8" s="334" t="s">
        <v>88</v>
      </c>
      <c r="AC8" s="133" t="str">
        <f>IF(I8=0,"",VLOOKUP(I8,Themenschlüssel!$A$6:$C$23,3,FALSE))</f>
        <v/>
      </c>
    </row>
    <row r="9" spans="1:30" s="4" customFormat="1" x14ac:dyDescent="0.3">
      <c r="A9" s="12"/>
      <c r="B9" s="4" t="s">
        <v>47</v>
      </c>
      <c r="I9" s="347"/>
      <c r="J9" s="348"/>
      <c r="K9" s="348"/>
      <c r="L9" s="348"/>
      <c r="M9" s="348"/>
      <c r="N9" s="348"/>
      <c r="O9" s="348"/>
      <c r="P9" s="348"/>
      <c r="Q9" s="348"/>
      <c r="R9" s="348"/>
      <c r="S9" s="348"/>
      <c r="T9" s="348"/>
      <c r="U9" s="348"/>
      <c r="V9" s="348"/>
      <c r="W9" s="348"/>
      <c r="X9" s="348"/>
      <c r="Y9" s="348"/>
      <c r="Z9" s="348"/>
      <c r="AA9" s="349"/>
      <c r="AB9" s="334"/>
      <c r="AC9" s="133" t="str">
        <f>IF(I9=0,"",VLOOKUP(I9,Themenschlüssel!$A$6:$C$23,3,FALSE))</f>
        <v/>
      </c>
    </row>
    <row r="10" spans="1:30" s="4" customFormat="1" x14ac:dyDescent="0.3">
      <c r="A10" s="12"/>
      <c r="I10" s="347"/>
      <c r="J10" s="348"/>
      <c r="K10" s="348"/>
      <c r="L10" s="348"/>
      <c r="M10" s="348"/>
      <c r="N10" s="348"/>
      <c r="O10" s="348"/>
      <c r="P10" s="348"/>
      <c r="Q10" s="348"/>
      <c r="R10" s="348"/>
      <c r="S10" s="348"/>
      <c r="T10" s="348"/>
      <c r="U10" s="348"/>
      <c r="V10" s="348"/>
      <c r="W10" s="348"/>
      <c r="X10" s="348"/>
      <c r="Y10" s="348"/>
      <c r="Z10" s="348"/>
      <c r="AA10" s="349"/>
      <c r="AB10" s="334"/>
      <c r="AC10" s="133" t="str">
        <f>IF(I10=0,"",VLOOKUP(I10,Themenschlüssel!$A$6:$C$23,3,FALSE))</f>
        <v/>
      </c>
    </row>
    <row r="11" spans="1:30" ht="4.5" customHeight="1" x14ac:dyDescent="0.3"/>
    <row r="12" spans="1:30" s="4" customFormat="1" x14ac:dyDescent="0.3">
      <c r="A12" s="12" t="s">
        <v>98</v>
      </c>
      <c r="B12" s="4" t="s">
        <v>285</v>
      </c>
      <c r="I12" s="339">
        <f>'TN-Liste_AEJ_kurz'!M3</f>
        <v>0</v>
      </c>
      <c r="J12" s="340"/>
      <c r="K12" s="340"/>
      <c r="L12" s="341"/>
      <c r="M12" s="39" t="s">
        <v>234</v>
      </c>
      <c r="N12" s="10" t="s">
        <v>242</v>
      </c>
      <c r="O12" s="10"/>
      <c r="P12" s="10"/>
      <c r="Q12" s="10"/>
      <c r="R12" s="10"/>
      <c r="S12" s="10"/>
      <c r="T12" s="342">
        <f>(8-COUNTIF('TN-Liste_AEJ_kurz'!L7:AA7,""))</f>
        <v>0</v>
      </c>
      <c r="U12" s="342"/>
      <c r="V12" s="430" t="s">
        <v>48</v>
      </c>
      <c r="W12" s="431"/>
      <c r="X12" s="431"/>
      <c r="Y12" s="431"/>
      <c r="Z12" s="431"/>
      <c r="AA12" s="239"/>
      <c r="AB12" s="240" t="b">
        <v>0</v>
      </c>
      <c r="AC12" s="241"/>
    </row>
    <row r="13" spans="1:30" s="4" customFormat="1" x14ac:dyDescent="0.3">
      <c r="A13" s="40" t="s">
        <v>99</v>
      </c>
      <c r="B13" s="4" t="s">
        <v>286</v>
      </c>
      <c r="I13" s="339">
        <f>'TN-Liste_AEJ_kurz'!M4</f>
        <v>0</v>
      </c>
      <c r="J13" s="340"/>
      <c r="K13" s="340"/>
      <c r="L13" s="341"/>
      <c r="M13" s="39" t="s">
        <v>100</v>
      </c>
      <c r="N13" s="10" t="s">
        <v>243</v>
      </c>
      <c r="O13" s="10"/>
      <c r="P13" s="10"/>
      <c r="Q13" s="10"/>
      <c r="R13" s="10"/>
      <c r="S13" s="10"/>
      <c r="T13" s="343">
        <f>3*T12</f>
        <v>0</v>
      </c>
      <c r="U13" s="343"/>
      <c r="V13" s="432"/>
      <c r="W13" s="433"/>
      <c r="X13" s="433"/>
      <c r="Y13" s="433"/>
      <c r="Z13" s="433"/>
      <c r="AA13" s="242"/>
      <c r="AB13" s="243" t="b">
        <v>0</v>
      </c>
      <c r="AC13" s="244"/>
    </row>
    <row r="14" spans="1:30" ht="4.5" customHeight="1" x14ac:dyDescent="0.3"/>
    <row r="15" spans="1:30" s="4" customFormat="1" x14ac:dyDescent="0.3">
      <c r="A15" s="40" t="s">
        <v>101</v>
      </c>
      <c r="B15" s="351" t="s">
        <v>34</v>
      </c>
      <c r="C15" s="351"/>
      <c r="D15" s="351"/>
      <c r="E15" s="351"/>
      <c r="F15" s="351"/>
      <c r="G15" s="351"/>
      <c r="H15" s="351"/>
      <c r="I15" s="351"/>
      <c r="J15" s="351"/>
      <c r="K15" s="352" t="s">
        <v>85</v>
      </c>
      <c r="L15" s="352"/>
      <c r="M15" s="352" t="s">
        <v>86</v>
      </c>
      <c r="N15" s="352"/>
      <c r="O15" s="193" t="s">
        <v>235</v>
      </c>
      <c r="P15" s="353" t="s">
        <v>157</v>
      </c>
      <c r="Q15" s="353"/>
      <c r="R15" s="353"/>
      <c r="S15" s="353"/>
      <c r="T15" s="353"/>
      <c r="U15" s="353"/>
      <c r="V15" s="353"/>
      <c r="W15" s="353"/>
      <c r="X15" s="353"/>
      <c r="Y15" s="353"/>
      <c r="Z15" s="352" t="s">
        <v>85</v>
      </c>
      <c r="AA15" s="352"/>
      <c r="AB15" s="352" t="s">
        <v>86</v>
      </c>
      <c r="AC15" s="352"/>
    </row>
    <row r="16" spans="1:30" s="4" customFormat="1" x14ac:dyDescent="0.3">
      <c r="A16" s="40"/>
      <c r="B16" s="350" t="s">
        <v>49</v>
      </c>
      <c r="C16" s="350"/>
      <c r="D16" s="350"/>
      <c r="E16" s="350"/>
      <c r="F16" s="350"/>
      <c r="G16" s="350"/>
      <c r="H16" s="350"/>
      <c r="I16" s="350"/>
      <c r="J16" s="350"/>
      <c r="K16" s="338">
        <f>COUNTIFS('TN-Liste_AEJ_kurz'!$H$31:$H$155,"x",'TN-Liste_AEJ_kurz'!$E$31:$E$155,"x")</f>
        <v>0</v>
      </c>
      <c r="L16" s="338"/>
      <c r="M16" s="338">
        <f>COUNTIFS('TN-Liste_AEJ_kurz'!$H$31:$H$155,"x",'TN-Liste_AEJ_kurz'!$D$31:$D$155,"x")</f>
        <v>0</v>
      </c>
      <c r="N16" s="338"/>
      <c r="P16" s="350" t="s">
        <v>31</v>
      </c>
      <c r="Q16" s="350"/>
      <c r="R16" s="350"/>
      <c r="S16" s="350"/>
      <c r="T16" s="350"/>
      <c r="U16" s="350"/>
      <c r="V16" s="350"/>
      <c r="W16" s="350"/>
      <c r="X16" s="350"/>
      <c r="Y16" s="350"/>
      <c r="Z16" s="338">
        <f>COUNTIFS('TN-Liste_AEJ_kurz'!$H$8:$H$24,"&lt;16",'TN-Liste_AEJ_kurz'!$I$8:$I$24,"=EA",'TN-Liste_AEJ_kurz'!$E$8:$E$24,"x")</f>
        <v>0</v>
      </c>
      <c r="AA16" s="338"/>
      <c r="AB16" s="338">
        <f>COUNTIFS('TN-Liste_AEJ_kurz'!$H$8:$H$24,"&lt;16",'TN-Liste_AEJ_kurz'!$I$8:$I$24,"=EA",'TN-Liste_AEJ_kurz'!$D$8:$D$24,"x")</f>
        <v>0</v>
      </c>
      <c r="AC16" s="338"/>
    </row>
    <row r="17" spans="1:30" s="4" customFormat="1" x14ac:dyDescent="0.3">
      <c r="A17" s="40"/>
      <c r="B17" s="350" t="s">
        <v>50</v>
      </c>
      <c r="C17" s="350"/>
      <c r="D17" s="350"/>
      <c r="E17" s="350"/>
      <c r="F17" s="350"/>
      <c r="G17" s="350"/>
      <c r="H17" s="350"/>
      <c r="I17" s="350"/>
      <c r="J17" s="350"/>
      <c r="K17" s="338">
        <f>COUNTIFS('TN-Liste_AEJ_kurz'!$I$31:$I$155,"x",'TN-Liste_AEJ_kurz'!$E$31:$E$155,"x")</f>
        <v>0</v>
      </c>
      <c r="L17" s="338"/>
      <c r="M17" s="338">
        <f>COUNTIFS('TN-Liste_AEJ_kurz'!$I$31:$I$155,"x",'TN-Liste_AEJ_kurz'!$D$31:$D$155,"x")</f>
        <v>0</v>
      </c>
      <c r="N17" s="338"/>
      <c r="P17" s="350" t="s">
        <v>52</v>
      </c>
      <c r="Q17" s="350"/>
      <c r="R17" s="350"/>
      <c r="S17" s="350"/>
      <c r="T17" s="350"/>
      <c r="U17" s="350"/>
      <c r="V17" s="350"/>
      <c r="W17" s="350"/>
      <c r="X17" s="350"/>
      <c r="Y17" s="350"/>
      <c r="Z17" s="338">
        <f>COUNTIFS('TN-Liste_AEJ_kurz'!$H$8:$H$24,"&lt;18",'TN-Liste_AEJ_kurz'!$I$8:$I$24,"=EA",'TN-Liste_AEJ_kurz'!$E$8:$E$24,"x")-Z16</f>
        <v>0</v>
      </c>
      <c r="AA17" s="338"/>
      <c r="AB17" s="338">
        <f>COUNTIFS('TN-Liste_AEJ_kurz'!$H$8:$H$24,"&lt;18",'TN-Liste_AEJ_kurz'!$I$8:$I$24,"=EA",'TN-Liste_AEJ_kurz'!$D$8:$D$24,"x")-AB16</f>
        <v>0</v>
      </c>
      <c r="AC17" s="338"/>
      <c r="AD17" s="97"/>
    </row>
    <row r="18" spans="1:30" s="4" customFormat="1" x14ac:dyDescent="0.3">
      <c r="A18" s="40"/>
      <c r="B18" s="350" t="s">
        <v>51</v>
      </c>
      <c r="C18" s="350"/>
      <c r="D18" s="350"/>
      <c r="E18" s="350"/>
      <c r="F18" s="350"/>
      <c r="G18" s="350"/>
      <c r="H18" s="350"/>
      <c r="I18" s="350"/>
      <c r="J18" s="350"/>
      <c r="K18" s="338">
        <f>COUNTIFS('TN-Liste_AEJ_kurz'!$J$31:$J$155,"x",'TN-Liste_AEJ_kurz'!$E$31:$E$155,"x")</f>
        <v>0</v>
      </c>
      <c r="L18" s="338"/>
      <c r="M18" s="338">
        <f>COUNTIFS('TN-Liste_AEJ_kurz'!$J$31:$J$155,"x",'TN-Liste_AEJ_kurz'!$D$31:$D$155,"x")</f>
        <v>0</v>
      </c>
      <c r="N18" s="338"/>
      <c r="P18" s="350" t="s">
        <v>3</v>
      </c>
      <c r="Q18" s="350"/>
      <c r="R18" s="350"/>
      <c r="S18" s="350"/>
      <c r="T18" s="350"/>
      <c r="U18" s="350"/>
      <c r="V18" s="350"/>
      <c r="W18" s="350"/>
      <c r="X18" s="350"/>
      <c r="Y18" s="350"/>
      <c r="Z18" s="338">
        <f>COUNTIFS('TN-Liste_AEJ_kurz'!$H$8:$H$24,"&lt;27",'TN-Liste_AEJ_kurz'!$I$8:$I$24,"=EA",'TN-Liste_AEJ_kurz'!$E$8:$E$24,"x")-Z17-Z16</f>
        <v>0</v>
      </c>
      <c r="AA18" s="338"/>
      <c r="AB18" s="338">
        <f>COUNTIFS('TN-Liste_AEJ_kurz'!$H$8:$H$24,"&lt;27",'TN-Liste_AEJ_kurz'!$I$8:$I$24,"=EA",'TN-Liste_AEJ_kurz'!$D$8:$D$24,"x")-AB17-AB16</f>
        <v>0</v>
      </c>
      <c r="AC18" s="338"/>
      <c r="AD18" s="97"/>
    </row>
    <row r="19" spans="1:30" s="4" customFormat="1" x14ac:dyDescent="0.3">
      <c r="A19" s="40"/>
      <c r="B19" s="350"/>
      <c r="C19" s="350"/>
      <c r="D19" s="350"/>
      <c r="E19" s="350"/>
      <c r="F19" s="350"/>
      <c r="G19" s="350"/>
      <c r="H19" s="350"/>
      <c r="I19" s="350"/>
      <c r="J19" s="350"/>
      <c r="K19" s="353">
        <f>SUM(K16:L18)</f>
        <v>0</v>
      </c>
      <c r="L19" s="353"/>
      <c r="M19" s="353">
        <f>SUM(M16:N18)</f>
        <v>0</v>
      </c>
      <c r="N19" s="353"/>
      <c r="P19" s="350" t="s">
        <v>30</v>
      </c>
      <c r="Q19" s="350"/>
      <c r="R19" s="350"/>
      <c r="S19" s="350"/>
      <c r="T19" s="350"/>
      <c r="U19" s="350"/>
      <c r="V19" s="350"/>
      <c r="W19" s="350"/>
      <c r="X19" s="350"/>
      <c r="Y19" s="350"/>
      <c r="Z19" s="338">
        <f>COUNTIFS('TN-Liste_AEJ_kurz'!$H$8:$H$24,"&lt;45",'TN-Liste_AEJ_kurz'!$I$8:$I$24,"=EA",'TN-Liste_AEJ_kurz'!$E$8:$E$24,"x")-Z18-Z17-Z16</f>
        <v>0</v>
      </c>
      <c r="AA19" s="338"/>
      <c r="AB19" s="338">
        <f>COUNTIFS('TN-Liste_AEJ_kurz'!$H$8:$H$24,"&lt;45",'TN-Liste_AEJ_kurz'!$I$8:$I$24,"=EA",'TN-Liste_AEJ_kurz'!$D$8:$D$24,"x")-AB18-AB17-AB16</f>
        <v>0</v>
      </c>
      <c r="AC19" s="338"/>
      <c r="AD19" s="97"/>
    </row>
    <row r="20" spans="1:30" s="4" customFormat="1" x14ac:dyDescent="0.3">
      <c r="A20" s="40"/>
      <c r="B20" s="360" t="s">
        <v>203</v>
      </c>
      <c r="C20" s="361"/>
      <c r="D20" s="361"/>
      <c r="E20" s="361"/>
      <c r="F20" s="361"/>
      <c r="G20" s="361"/>
      <c r="H20" s="361"/>
      <c r="I20" s="361"/>
      <c r="J20" s="362"/>
      <c r="K20" s="361">
        <f>SUM(K19:N19)</f>
        <v>0</v>
      </c>
      <c r="L20" s="361"/>
      <c r="M20" s="361"/>
      <c r="N20" s="362"/>
      <c r="P20" s="350" t="s">
        <v>29</v>
      </c>
      <c r="Q20" s="350"/>
      <c r="R20" s="350"/>
      <c r="S20" s="350"/>
      <c r="T20" s="350"/>
      <c r="U20" s="350"/>
      <c r="V20" s="350"/>
      <c r="W20" s="350"/>
      <c r="X20" s="350"/>
      <c r="Y20" s="350"/>
      <c r="Z20" s="338">
        <f>COUNTIFS('TN-Liste_AEJ_kurz'!$H$8:$H$24,"&lt;99",'TN-Liste_AEJ_kurz'!$I$8:$I$24,"=EA",'TN-Liste_AEJ_kurz'!$E$8:$E$24,"x")-Z19-Z18-Z17-Z16</f>
        <v>0</v>
      </c>
      <c r="AA20" s="338"/>
      <c r="AB20" s="338">
        <f>COUNTIFS('TN-Liste_AEJ_kurz'!$H$8:$H$24,"&lt;99",'TN-Liste_AEJ_kurz'!$I$8:$I$24,"=EA",'TN-Liste_AEJ_kurz'!$D$8:$D$24,"x")-AB19-AB18-AB17-AB16</f>
        <v>0</v>
      </c>
      <c r="AC20" s="338"/>
      <c r="AD20" s="97"/>
    </row>
    <row r="21" spans="1:30" s="4" customFormat="1" x14ac:dyDescent="0.3">
      <c r="A21" s="40"/>
      <c r="B21" s="134"/>
      <c r="C21" s="134"/>
      <c r="D21" s="134"/>
      <c r="E21" s="134"/>
      <c r="F21" s="134"/>
      <c r="G21" s="134"/>
      <c r="H21" s="134"/>
      <c r="I21" s="134"/>
      <c r="J21" s="134"/>
      <c r="K21" s="134"/>
      <c r="L21" s="134"/>
      <c r="M21" s="135"/>
      <c r="N21" s="135"/>
      <c r="P21" s="136"/>
      <c r="Q21" s="136"/>
      <c r="R21" s="136"/>
      <c r="S21" s="136"/>
      <c r="T21" s="136"/>
      <c r="U21" s="136"/>
      <c r="V21" s="136"/>
      <c r="W21" s="136"/>
      <c r="X21" s="136"/>
      <c r="Y21" s="137"/>
      <c r="Z21" s="353">
        <f>SUM(Z16:AA20)</f>
        <v>0</v>
      </c>
      <c r="AA21" s="353"/>
      <c r="AB21" s="353">
        <f>SUM(AB16:AC20)</f>
        <v>0</v>
      </c>
      <c r="AC21" s="353"/>
      <c r="AD21" s="97"/>
    </row>
    <row r="22" spans="1:30" s="4" customFormat="1" ht="4.5" customHeight="1" x14ac:dyDescent="0.3">
      <c r="A22" s="40"/>
      <c r="P22" s="96"/>
      <c r="Q22" s="96"/>
      <c r="R22" s="96"/>
      <c r="S22" s="96"/>
      <c r="T22" s="96"/>
      <c r="U22" s="96"/>
      <c r="V22" s="96"/>
      <c r="W22" s="96"/>
      <c r="X22" s="96"/>
      <c r="Y22" s="96"/>
      <c r="Z22" s="40"/>
      <c r="AA22" s="40"/>
      <c r="AB22" s="40"/>
      <c r="AC22" s="40"/>
      <c r="AD22" s="97"/>
    </row>
    <row r="23" spans="1:30" s="4" customFormat="1" x14ac:dyDescent="0.3">
      <c r="A23" s="12" t="s">
        <v>102</v>
      </c>
      <c r="B23" s="359" t="s">
        <v>148</v>
      </c>
      <c r="C23" s="359"/>
      <c r="D23" s="359"/>
      <c r="E23" s="359"/>
      <c r="F23" s="359"/>
      <c r="G23" s="359"/>
      <c r="H23" s="359"/>
      <c r="I23" s="359"/>
      <c r="J23" s="359"/>
      <c r="K23" s="352" t="s">
        <v>85</v>
      </c>
      <c r="L23" s="352"/>
      <c r="M23" s="352" t="s">
        <v>86</v>
      </c>
      <c r="N23" s="352"/>
      <c r="O23" s="40"/>
      <c r="P23" s="356" t="s">
        <v>158</v>
      </c>
      <c r="Q23" s="357"/>
      <c r="R23" s="357"/>
      <c r="S23" s="357"/>
      <c r="T23" s="357"/>
      <c r="U23" s="357"/>
      <c r="V23" s="357"/>
      <c r="W23" s="357"/>
      <c r="X23" s="357"/>
      <c r="Y23" s="358"/>
      <c r="Z23" s="352" t="s">
        <v>85</v>
      </c>
      <c r="AA23" s="352"/>
      <c r="AB23" s="352" t="s">
        <v>86</v>
      </c>
      <c r="AC23" s="352"/>
      <c r="AD23" s="97"/>
    </row>
    <row r="24" spans="1:30" s="4" customFormat="1" x14ac:dyDescent="0.3">
      <c r="A24" s="40"/>
      <c r="B24" s="359"/>
      <c r="C24" s="359"/>
      <c r="D24" s="359"/>
      <c r="E24" s="359"/>
      <c r="F24" s="359"/>
      <c r="G24" s="359"/>
      <c r="H24" s="359"/>
      <c r="I24" s="359"/>
      <c r="J24" s="359"/>
      <c r="K24" s="355">
        <f>COUNTIFS('TN-Liste_AEJ_kurz'!$I$8:$I$24,"=EA",'TN-Liste_AEJ_kurz'!$E$8:$E$24,"x")+COUNTIFS('TN-Liste_AEJ_kurz'!$I$8:$I$24,"=HA",'TN-Liste_AEJ_kurz'!$E$8:$E$24,"x")+COUNTIFS('TN-Liste_AEJ_kurz'!$I$8:$I$24,"=HO",'TN-Liste_AEJ_kurz'!$E$8:$E$24,"x")+COUNTIFS('TN-Liste_AEJ_kurz'!$I$8:$I$24,"=PR",'TN-Liste_AEJ_kurz'!$E$8:$E$24,"x")+COUNTIFS('TN-Liste_AEJ_kurz'!$I$8:$I$24,"=SO",'TN-Liste_AEJ_kurz'!$E$8:$E$24,"x")</f>
        <v>0</v>
      </c>
      <c r="L24" s="355"/>
      <c r="M24" s="355">
        <f>COUNTIFS('TN-Liste_AEJ_kurz'!$I$8:$I$24,"=EA",'TN-Liste_AEJ_kurz'!$D$8:$D$24,"x")+COUNTIFS('TN-Liste_AEJ_kurz'!$I$8:$I$24,"=HA",'TN-Liste_AEJ_kurz'!$D$8:$D$24,"x")+COUNTIFS('TN-Liste_AEJ_kurz'!$I$8:$I$24,"=HO",'TN-Liste_AEJ_kurz'!$D$8:$D$24,"x")+COUNTIFS('TN-Liste_AEJ_kurz'!$I$8:$I$24,"=PR",'TN-Liste_AEJ_kurz'!$D$8:$D$24,"x")+COUNTIFS('TN-Liste_AEJ_kurz'!$I$8:$I$24,"=SO",'TN-Liste_AEJ_kurz'!$D$8:$D$24,"x")</f>
        <v>0</v>
      </c>
      <c r="N24" s="355"/>
      <c r="P24" s="350" t="s">
        <v>300</v>
      </c>
      <c r="Q24" s="350"/>
      <c r="R24" s="350"/>
      <c r="S24" s="350"/>
      <c r="T24" s="350"/>
      <c r="U24" s="350"/>
      <c r="V24" s="350"/>
      <c r="W24" s="350"/>
      <c r="X24" s="350"/>
      <c r="Y24" s="350"/>
      <c r="Z24" s="338">
        <f>COUNTIFS('TN-Liste_AEJ_kurz'!$H$8:$H$24,"&lt;45",'TN-Liste_AEJ_kurz'!$I$8:$I$24,"=HA",'TN-Liste_AEJ_kurz'!$E$8:$E$24,"x")</f>
        <v>0</v>
      </c>
      <c r="AA24" s="338"/>
      <c r="AB24" s="338">
        <f>COUNTIFS('TN-Liste_AEJ_kurz'!$H$8:$H$24,"&lt;45",'TN-Liste_AEJ_kurz'!$I$8:$I$24,"=HA",'TN-Liste_AEJ_kurz'!$D$8:$D$24,"x")</f>
        <v>0</v>
      </c>
      <c r="AC24" s="338"/>
      <c r="AD24" s="97"/>
    </row>
    <row r="25" spans="1:30" s="4" customFormat="1" ht="15" customHeight="1" x14ac:dyDescent="0.3">
      <c r="A25" s="12"/>
      <c r="B25" s="366" t="s">
        <v>164</v>
      </c>
      <c r="C25" s="367"/>
      <c r="D25" s="367"/>
      <c r="E25" s="367"/>
      <c r="F25" s="367"/>
      <c r="G25" s="367"/>
      <c r="H25" s="367"/>
      <c r="I25" s="367"/>
      <c r="J25" s="368"/>
      <c r="K25" s="375">
        <f>K24+M24</f>
        <v>0</v>
      </c>
      <c r="L25" s="376"/>
      <c r="M25" s="376"/>
      <c r="N25" s="377"/>
      <c r="P25" s="350" t="s">
        <v>29</v>
      </c>
      <c r="Q25" s="350"/>
      <c r="R25" s="350"/>
      <c r="S25" s="350"/>
      <c r="T25" s="350"/>
      <c r="U25" s="350"/>
      <c r="V25" s="350"/>
      <c r="W25" s="350"/>
      <c r="X25" s="350"/>
      <c r="Y25" s="350"/>
      <c r="Z25" s="338">
        <f>COUNTIFS('TN-Liste_AEJ_kurz'!$H$8:$H$24,"&lt;98",'TN-Liste_AEJ_kurz'!$I$8:$I$24,"=HA",'TN-Liste_AEJ_kurz'!$E$8:$E$24,"x")-Z24</f>
        <v>0</v>
      </c>
      <c r="AA25" s="338"/>
      <c r="AB25" s="338">
        <f>COUNTIFS('TN-Liste_AEJ_kurz'!$H$8:$H$24,"&lt;98",'TN-Liste_AEJ_kurz'!$I$8:$I$24,"=HA",'TN-Liste_AEJ_kurz'!$D$8:$D$24,"x")-AB24</f>
        <v>0</v>
      </c>
      <c r="AC25" s="338"/>
    </row>
    <row r="26" spans="1:30" s="4" customFormat="1" ht="4.5" customHeight="1" x14ac:dyDescent="0.3">
      <c r="A26" s="12"/>
      <c r="B26" s="369"/>
      <c r="C26" s="370"/>
      <c r="D26" s="370"/>
      <c r="E26" s="370"/>
      <c r="F26" s="370"/>
      <c r="G26" s="370"/>
      <c r="H26" s="370"/>
      <c r="I26" s="370"/>
      <c r="J26" s="371"/>
      <c r="K26" s="378"/>
      <c r="L26" s="379"/>
      <c r="M26" s="379"/>
      <c r="N26" s="380"/>
    </row>
    <row r="27" spans="1:30" s="4" customFormat="1" x14ac:dyDescent="0.3">
      <c r="A27" s="12"/>
      <c r="B27" s="372"/>
      <c r="C27" s="373"/>
      <c r="D27" s="373"/>
      <c r="E27" s="373"/>
      <c r="F27" s="373"/>
      <c r="G27" s="373"/>
      <c r="H27" s="373"/>
      <c r="I27" s="373"/>
      <c r="J27" s="374"/>
      <c r="K27" s="381"/>
      <c r="L27" s="382"/>
      <c r="M27" s="382"/>
      <c r="N27" s="383"/>
      <c r="O27" s="40"/>
      <c r="P27" s="351" t="s">
        <v>53</v>
      </c>
      <c r="Q27" s="351"/>
      <c r="R27" s="351"/>
      <c r="S27" s="351"/>
      <c r="T27" s="351"/>
      <c r="U27" s="351"/>
      <c r="V27" s="351"/>
      <c r="W27" s="351"/>
      <c r="X27" s="351"/>
      <c r="Y27" s="351"/>
      <c r="Z27" s="351"/>
      <c r="AA27" s="351"/>
      <c r="AB27" s="351"/>
      <c r="AC27" s="351"/>
    </row>
    <row r="28" spans="1:30" s="4" customFormat="1" x14ac:dyDescent="0.3">
      <c r="A28" s="12"/>
      <c r="P28" s="350" t="s">
        <v>28</v>
      </c>
      <c r="Q28" s="350"/>
      <c r="R28" s="350"/>
      <c r="S28" s="350"/>
      <c r="T28" s="350"/>
      <c r="U28" s="350"/>
      <c r="V28" s="338">
        <f>COUNTIF('TN-Liste_AEJ_kurz'!$I$8:$I$24,"HO")</f>
        <v>0</v>
      </c>
      <c r="W28" s="338"/>
      <c r="X28" s="350" t="s">
        <v>159</v>
      </c>
      <c r="Y28" s="350"/>
      <c r="Z28" s="350"/>
      <c r="AA28" s="350"/>
      <c r="AB28" s="338">
        <f>COUNTIF('TN-Liste_AEJ_kurz'!$I$8:$I$24,"PR")</f>
        <v>0</v>
      </c>
      <c r="AC28" s="338"/>
    </row>
    <row r="29" spans="1:30" s="4" customFormat="1" ht="15" customHeight="1" x14ac:dyDescent="0.3">
      <c r="A29" s="12"/>
      <c r="O29" s="97"/>
      <c r="P29" s="445"/>
      <c r="Q29" s="446"/>
      <c r="R29" s="446"/>
      <c r="S29" s="446"/>
      <c r="T29" s="446"/>
      <c r="U29" s="446"/>
      <c r="V29" s="446"/>
      <c r="W29" s="447"/>
      <c r="X29" s="138" t="s">
        <v>163</v>
      </c>
      <c r="Y29" s="138"/>
      <c r="Z29" s="138"/>
      <c r="AA29" s="138"/>
      <c r="AB29" s="363">
        <f>COUNTIF('TN-Liste_AEJ_kurz'!$I$8:$I$24,"SO")</f>
        <v>0</v>
      </c>
      <c r="AC29" s="364"/>
    </row>
    <row r="30" spans="1:30" ht="4.5" customHeight="1" x14ac:dyDescent="0.3">
      <c r="B30" s="31"/>
      <c r="C30" s="31"/>
      <c r="D30" s="31"/>
      <c r="E30" s="31"/>
      <c r="F30" s="31"/>
      <c r="G30" s="31"/>
      <c r="H30" s="31"/>
      <c r="I30" s="31"/>
      <c r="J30" s="31"/>
      <c r="K30" s="31"/>
      <c r="L30" s="31"/>
      <c r="M30" s="31"/>
      <c r="N30" s="31"/>
      <c r="P30" s="31"/>
      <c r="Q30" s="31"/>
      <c r="R30" s="31"/>
      <c r="S30" s="31"/>
      <c r="T30" s="31"/>
      <c r="U30" s="31"/>
      <c r="V30" s="31"/>
      <c r="W30" s="31"/>
      <c r="X30" s="31"/>
      <c r="Y30" s="31"/>
      <c r="Z30" s="31"/>
      <c r="AA30" s="31"/>
    </row>
    <row r="31" spans="1:30" s="4" customFormat="1" x14ac:dyDescent="0.3">
      <c r="A31" s="12" t="s">
        <v>103</v>
      </c>
      <c r="B31" s="351" t="s">
        <v>35</v>
      </c>
      <c r="C31" s="351"/>
      <c r="D31" s="351"/>
      <c r="E31" s="351"/>
      <c r="F31" s="351"/>
      <c r="G31" s="351"/>
      <c r="H31" s="351"/>
      <c r="I31" s="351"/>
      <c r="J31" s="351"/>
      <c r="K31" s="351"/>
      <c r="L31" s="352" t="s">
        <v>89</v>
      </c>
      <c r="M31" s="352"/>
      <c r="N31" s="352"/>
      <c r="O31" s="12" t="s">
        <v>162</v>
      </c>
      <c r="P31" s="351" t="s">
        <v>2</v>
      </c>
      <c r="Q31" s="351"/>
      <c r="R31" s="351"/>
      <c r="S31" s="351"/>
      <c r="T31" s="351"/>
      <c r="U31" s="351"/>
      <c r="V31" s="351"/>
      <c r="W31" s="351"/>
      <c r="X31" s="351"/>
      <c r="Y31" s="351"/>
      <c r="Z31" s="351"/>
      <c r="AA31" s="352" t="s">
        <v>87</v>
      </c>
      <c r="AB31" s="352"/>
      <c r="AC31" s="352"/>
      <c r="AD31" s="97"/>
    </row>
    <row r="32" spans="1:30" s="4" customFormat="1" x14ac:dyDescent="0.3">
      <c r="A32" s="40"/>
      <c r="B32" s="350" t="s">
        <v>175</v>
      </c>
      <c r="C32" s="350"/>
      <c r="D32" s="350"/>
      <c r="E32" s="350"/>
      <c r="F32" s="350"/>
      <c r="G32" s="350"/>
      <c r="H32" s="350"/>
      <c r="I32" s="350"/>
      <c r="J32" s="350"/>
      <c r="K32" s="350"/>
      <c r="L32" s="354"/>
      <c r="M32" s="354"/>
      <c r="N32" s="354"/>
      <c r="O32" s="97"/>
      <c r="P32" s="350" t="s">
        <v>37</v>
      </c>
      <c r="Q32" s="350"/>
      <c r="R32" s="350"/>
      <c r="S32" s="350"/>
      <c r="T32" s="350"/>
      <c r="U32" s="350"/>
      <c r="V32" s="350"/>
      <c r="W32" s="350"/>
      <c r="X32" s="350"/>
      <c r="Y32" s="350"/>
      <c r="Z32" s="350"/>
      <c r="AA32" s="354"/>
      <c r="AB32" s="354"/>
      <c r="AC32" s="354"/>
      <c r="AD32" s="97"/>
    </row>
    <row r="33" spans="1:32" s="4" customFormat="1" x14ac:dyDescent="0.3">
      <c r="A33" s="40"/>
      <c r="B33" s="350" t="s">
        <v>261</v>
      </c>
      <c r="C33" s="350"/>
      <c r="D33" s="350"/>
      <c r="E33" s="350"/>
      <c r="F33" s="350"/>
      <c r="G33" s="350"/>
      <c r="H33" s="350"/>
      <c r="I33" s="350"/>
      <c r="J33" s="350"/>
      <c r="K33" s="350"/>
      <c r="L33" s="365"/>
      <c r="M33" s="365"/>
      <c r="N33" s="365"/>
      <c r="O33" s="97"/>
      <c r="P33" s="350" t="s">
        <v>38</v>
      </c>
      <c r="Q33" s="350"/>
      <c r="R33" s="350"/>
      <c r="S33" s="350"/>
      <c r="T33" s="350"/>
      <c r="U33" s="350"/>
      <c r="V33" s="350"/>
      <c r="W33" s="350"/>
      <c r="X33" s="350"/>
      <c r="Y33" s="350"/>
      <c r="Z33" s="350"/>
      <c r="AA33" s="354"/>
      <c r="AB33" s="354"/>
      <c r="AC33" s="354"/>
      <c r="AD33" s="97"/>
    </row>
    <row r="34" spans="1:32" s="4" customFormat="1" x14ac:dyDescent="0.3">
      <c r="A34" s="40"/>
      <c r="B34" s="384" t="s">
        <v>177</v>
      </c>
      <c r="C34" s="385"/>
      <c r="D34" s="385"/>
      <c r="E34" s="385"/>
      <c r="F34" s="385"/>
      <c r="G34" s="385"/>
      <c r="H34" s="385"/>
      <c r="I34" s="411">
        <v>9.6</v>
      </c>
      <c r="J34" s="411"/>
      <c r="K34" s="412"/>
      <c r="L34" s="387">
        <f>L33*I34</f>
        <v>0</v>
      </c>
      <c r="M34" s="387"/>
      <c r="N34" s="387"/>
      <c r="O34" s="97"/>
      <c r="P34" s="350" t="s">
        <v>0</v>
      </c>
      <c r="Q34" s="350"/>
      <c r="R34" s="350"/>
      <c r="S34" s="350"/>
      <c r="T34" s="350"/>
      <c r="U34" s="350"/>
      <c r="V34" s="350"/>
      <c r="W34" s="350"/>
      <c r="X34" s="350"/>
      <c r="Y34" s="350"/>
      <c r="Z34" s="350"/>
      <c r="AA34" s="354"/>
      <c r="AB34" s="354"/>
      <c r="AC34" s="354"/>
      <c r="AD34" s="97"/>
    </row>
    <row r="35" spans="1:32" s="4" customFormat="1" x14ac:dyDescent="0.3">
      <c r="A35" s="40"/>
      <c r="B35" s="281" t="s">
        <v>178</v>
      </c>
      <c r="C35" s="282"/>
      <c r="D35" s="282"/>
      <c r="E35" s="282"/>
      <c r="F35" s="282"/>
      <c r="G35" s="282"/>
      <c r="H35" s="282"/>
      <c r="I35" s="388"/>
      <c r="J35" s="388"/>
      <c r="K35" s="388"/>
      <c r="L35" s="387">
        <f>0.8*I35</f>
        <v>0</v>
      </c>
      <c r="M35" s="387"/>
      <c r="N35" s="387"/>
      <c r="O35" s="97"/>
      <c r="P35" s="350" t="s">
        <v>1</v>
      </c>
      <c r="Q35" s="350"/>
      <c r="R35" s="350"/>
      <c r="S35" s="350"/>
      <c r="T35" s="350"/>
      <c r="U35" s="350"/>
      <c r="V35" s="350"/>
      <c r="W35" s="350"/>
      <c r="X35" s="350"/>
      <c r="Y35" s="350"/>
      <c r="Z35" s="350"/>
      <c r="AA35" s="354"/>
      <c r="AB35" s="354"/>
      <c r="AC35" s="354"/>
      <c r="AD35" s="97"/>
      <c r="AF35" s="12"/>
    </row>
    <row r="36" spans="1:32" s="4" customFormat="1" x14ac:dyDescent="0.3">
      <c r="A36" s="40"/>
      <c r="B36" s="390" t="s">
        <v>218</v>
      </c>
      <c r="C36" s="391"/>
      <c r="D36" s="391"/>
      <c r="E36" s="391"/>
      <c r="F36" s="391"/>
      <c r="G36" s="391"/>
      <c r="H36" s="391"/>
      <c r="I36" s="391"/>
      <c r="J36" s="391"/>
      <c r="K36" s="391"/>
      <c r="L36" s="391"/>
      <c r="M36" s="391"/>
      <c r="N36" s="392"/>
      <c r="O36" s="97"/>
      <c r="P36" s="350" t="s">
        <v>184</v>
      </c>
      <c r="Q36" s="350"/>
      <c r="R36" s="350"/>
      <c r="S36" s="350"/>
      <c r="T36" s="350"/>
      <c r="U36" s="350"/>
      <c r="V36" s="350"/>
      <c r="W36" s="350"/>
      <c r="X36" s="350"/>
      <c r="Y36" s="350"/>
      <c r="Z36" s="350"/>
      <c r="AA36" s="354"/>
      <c r="AB36" s="354"/>
      <c r="AC36" s="354"/>
      <c r="AD36" s="97"/>
      <c r="AF36" s="12"/>
    </row>
    <row r="37" spans="1:32" s="4" customFormat="1" x14ac:dyDescent="0.3">
      <c r="A37" s="40"/>
      <c r="B37" s="386" t="s">
        <v>54</v>
      </c>
      <c r="C37" s="386"/>
      <c r="D37" s="386"/>
      <c r="E37" s="386"/>
      <c r="F37" s="386"/>
      <c r="G37" s="386"/>
      <c r="H37" s="386"/>
      <c r="I37" s="386"/>
      <c r="J37" s="386"/>
      <c r="K37" s="386"/>
      <c r="L37" s="352" t="s">
        <v>36</v>
      </c>
      <c r="M37" s="352"/>
      <c r="N37" s="352"/>
      <c r="O37" s="97"/>
      <c r="P37" s="350" t="s">
        <v>185</v>
      </c>
      <c r="Q37" s="350"/>
      <c r="R37" s="350"/>
      <c r="S37" s="350"/>
      <c r="T37" s="350"/>
      <c r="U37" s="350"/>
      <c r="V37" s="350"/>
      <c r="W37" s="350"/>
      <c r="X37" s="350"/>
      <c r="Y37" s="350"/>
      <c r="Z37" s="350"/>
      <c r="AA37" s="354"/>
      <c r="AB37" s="354"/>
      <c r="AC37" s="354"/>
      <c r="AD37" s="97"/>
      <c r="AF37" s="12"/>
    </row>
    <row r="38" spans="1:32" s="4" customFormat="1" x14ac:dyDescent="0.3">
      <c r="A38" s="40"/>
      <c r="B38" s="393"/>
      <c r="C38" s="393"/>
      <c r="D38" s="393"/>
      <c r="E38" s="393"/>
      <c r="F38" s="393"/>
      <c r="G38" s="393"/>
      <c r="H38" s="393"/>
      <c r="I38" s="393"/>
      <c r="J38" s="393"/>
      <c r="K38" s="393"/>
      <c r="L38" s="354"/>
      <c r="M38" s="354"/>
      <c r="N38" s="354"/>
      <c r="O38" s="97"/>
      <c r="P38" s="350" t="s">
        <v>39</v>
      </c>
      <c r="Q38" s="350"/>
      <c r="R38" s="350"/>
      <c r="S38" s="350"/>
      <c r="T38" s="350"/>
      <c r="U38" s="350"/>
      <c r="V38" s="350"/>
      <c r="W38" s="350"/>
      <c r="X38" s="350"/>
      <c r="Y38" s="350"/>
      <c r="Z38" s="350"/>
      <c r="AA38" s="354"/>
      <c r="AB38" s="354"/>
      <c r="AC38" s="354"/>
      <c r="AD38" s="97"/>
      <c r="AF38" s="12"/>
    </row>
    <row r="39" spans="1:32" s="4" customFormat="1" x14ac:dyDescent="0.3">
      <c r="A39" s="40"/>
      <c r="B39" s="393"/>
      <c r="C39" s="393"/>
      <c r="D39" s="393"/>
      <c r="E39" s="393"/>
      <c r="F39" s="393"/>
      <c r="G39" s="393"/>
      <c r="H39" s="393"/>
      <c r="I39" s="393"/>
      <c r="J39" s="393"/>
      <c r="K39" s="393"/>
      <c r="L39" s="354"/>
      <c r="M39" s="354"/>
      <c r="N39" s="354"/>
      <c r="O39" s="97"/>
      <c r="P39" s="350" t="s">
        <v>32</v>
      </c>
      <c r="Q39" s="350"/>
      <c r="R39" s="350"/>
      <c r="S39" s="350"/>
      <c r="T39" s="350"/>
      <c r="U39" s="350"/>
      <c r="V39" s="350"/>
      <c r="W39" s="350"/>
      <c r="X39" s="350"/>
      <c r="Y39" s="350"/>
      <c r="Z39" s="350"/>
      <c r="AA39" s="354"/>
      <c r="AB39" s="354"/>
      <c r="AC39" s="354"/>
      <c r="AD39" s="97"/>
      <c r="AF39" s="12"/>
    </row>
    <row r="40" spans="1:32" s="4" customFormat="1" x14ac:dyDescent="0.3">
      <c r="A40" s="40"/>
      <c r="B40" s="393"/>
      <c r="C40" s="393"/>
      <c r="D40" s="393"/>
      <c r="E40" s="393"/>
      <c r="F40" s="393"/>
      <c r="G40" s="393"/>
      <c r="H40" s="393"/>
      <c r="I40" s="393"/>
      <c r="J40" s="393"/>
      <c r="K40" s="393"/>
      <c r="L40" s="354"/>
      <c r="M40" s="354"/>
      <c r="N40" s="354"/>
      <c r="O40" s="97"/>
      <c r="P40" s="350" t="s">
        <v>33</v>
      </c>
      <c r="Q40" s="350"/>
      <c r="R40" s="350"/>
      <c r="S40" s="350"/>
      <c r="T40" s="350"/>
      <c r="U40" s="350"/>
      <c r="V40" s="350"/>
      <c r="W40" s="350"/>
      <c r="X40" s="350"/>
      <c r="Y40" s="350"/>
      <c r="Z40" s="350"/>
      <c r="AA40" s="354"/>
      <c r="AB40" s="354"/>
      <c r="AC40" s="354"/>
      <c r="AD40" s="97"/>
      <c r="AF40" s="12"/>
    </row>
    <row r="41" spans="1:32" s="4" customFormat="1" x14ac:dyDescent="0.3">
      <c r="A41" s="40"/>
      <c r="B41" s="393"/>
      <c r="C41" s="393"/>
      <c r="D41" s="393"/>
      <c r="E41" s="393"/>
      <c r="F41" s="393"/>
      <c r="G41" s="393"/>
      <c r="H41" s="393"/>
      <c r="I41" s="393"/>
      <c r="J41" s="393"/>
      <c r="K41" s="393"/>
      <c r="L41" s="354"/>
      <c r="M41" s="354"/>
      <c r="N41" s="354"/>
      <c r="O41" s="97"/>
      <c r="P41" s="394" t="s">
        <v>147</v>
      </c>
      <c r="Q41" s="394"/>
      <c r="R41" s="394"/>
      <c r="S41" s="394"/>
      <c r="T41" s="394"/>
      <c r="U41" s="394"/>
      <c r="V41" s="394"/>
      <c r="W41" s="394"/>
      <c r="X41" s="394"/>
      <c r="Y41" s="394"/>
      <c r="Z41" s="394"/>
      <c r="AA41" s="414">
        <f>SUM(AA32:AC40)</f>
        <v>0</v>
      </c>
      <c r="AB41" s="414"/>
      <c r="AC41" s="414"/>
      <c r="AD41" s="97"/>
      <c r="AF41" s="12"/>
    </row>
    <row r="42" spans="1:32" s="4" customFormat="1" x14ac:dyDescent="0.3">
      <c r="A42" s="12"/>
      <c r="B42" s="393"/>
      <c r="C42" s="393"/>
      <c r="D42" s="393"/>
      <c r="E42" s="393"/>
      <c r="F42" s="393"/>
      <c r="G42" s="393"/>
      <c r="H42" s="393"/>
      <c r="I42" s="393"/>
      <c r="J42" s="393"/>
      <c r="K42" s="393"/>
      <c r="L42" s="354"/>
      <c r="M42" s="354"/>
      <c r="N42" s="354"/>
      <c r="O42" s="97"/>
      <c r="P42" s="413" t="s">
        <v>236</v>
      </c>
      <c r="Q42" s="413"/>
      <c r="R42" s="413"/>
      <c r="S42" s="413"/>
      <c r="T42" s="413"/>
      <c r="U42" s="413"/>
      <c r="V42" s="413"/>
      <c r="W42" s="413"/>
      <c r="X42" s="413"/>
      <c r="Y42" s="413"/>
      <c r="Z42" s="413"/>
      <c r="AA42" s="389">
        <f>L34</f>
        <v>0</v>
      </c>
      <c r="AB42" s="338"/>
      <c r="AC42" s="338"/>
      <c r="AD42" s="97"/>
      <c r="AF42" s="12"/>
    </row>
    <row r="43" spans="1:32" s="4" customFormat="1" x14ac:dyDescent="0.3">
      <c r="A43" s="12"/>
      <c r="B43" s="97"/>
      <c r="C43" s="97"/>
      <c r="D43" s="97"/>
      <c r="E43" s="97"/>
      <c r="F43" s="97"/>
      <c r="G43" s="97"/>
      <c r="H43" s="97"/>
      <c r="I43" s="97"/>
      <c r="J43" s="97"/>
      <c r="K43" s="97"/>
      <c r="L43" s="97"/>
      <c r="M43" s="97"/>
      <c r="N43" s="97"/>
      <c r="O43" s="97"/>
      <c r="P43" s="413" t="s">
        <v>220</v>
      </c>
      <c r="Q43" s="413"/>
      <c r="R43" s="413"/>
      <c r="S43" s="413"/>
      <c r="T43" s="413"/>
      <c r="U43" s="413"/>
      <c r="V43" s="413"/>
      <c r="W43" s="413"/>
      <c r="X43" s="413"/>
      <c r="Y43" s="413"/>
      <c r="Z43" s="413"/>
      <c r="AA43" s="389">
        <f>L35</f>
        <v>0</v>
      </c>
      <c r="AB43" s="338"/>
      <c r="AC43" s="338"/>
      <c r="AD43" s="97"/>
      <c r="AF43" s="12"/>
    </row>
    <row r="44" spans="1:32" s="4" customFormat="1" x14ac:dyDescent="0.3">
      <c r="A44" s="12"/>
      <c r="B44" s="139"/>
      <c r="C44" s="139"/>
      <c r="D44" s="139"/>
      <c r="E44" s="139"/>
      <c r="F44" s="139"/>
      <c r="G44" s="139"/>
      <c r="H44" s="139"/>
      <c r="I44" s="139"/>
      <c r="J44" s="139"/>
      <c r="K44" s="134" t="s">
        <v>174</v>
      </c>
      <c r="L44" s="414">
        <f>L32+L34+L35+L38+L39+L40+L41+L42</f>
        <v>0</v>
      </c>
      <c r="M44" s="355"/>
      <c r="N44" s="355"/>
      <c r="Z44" s="140" t="s">
        <v>173</v>
      </c>
      <c r="AA44" s="414">
        <f>SUM(AA41:AA43)</f>
        <v>0</v>
      </c>
      <c r="AB44" s="414"/>
      <c r="AC44" s="414"/>
      <c r="AD44" s="97"/>
      <c r="AF44" s="12"/>
    </row>
    <row r="45" spans="1:32" s="4" customFormat="1" x14ac:dyDescent="0.3">
      <c r="A45" s="40"/>
      <c r="B45" s="97"/>
      <c r="C45" s="97"/>
      <c r="D45" s="97"/>
      <c r="E45" s="97"/>
      <c r="F45" s="97"/>
      <c r="G45" s="97"/>
      <c r="O45" s="97"/>
      <c r="Q45" s="139"/>
      <c r="R45" s="139"/>
      <c r="S45" s="139"/>
      <c r="T45" s="141"/>
      <c r="U45" s="142"/>
      <c r="V45" s="142"/>
      <c r="W45" s="142"/>
      <c r="X45" s="153"/>
      <c r="Y45" s="144"/>
      <c r="Z45" s="145" t="s">
        <v>221</v>
      </c>
      <c r="AA45" s="451">
        <f>0.7*AA44</f>
        <v>0</v>
      </c>
      <c r="AB45" s="451"/>
      <c r="AC45" s="451"/>
      <c r="AD45" s="97"/>
      <c r="AF45" s="12"/>
    </row>
    <row r="46" spans="1:32" s="4" customFormat="1" ht="7.95" customHeight="1" x14ac:dyDescent="0.3">
      <c r="A46" s="40"/>
      <c r="B46" s="97"/>
      <c r="C46" s="97"/>
      <c r="D46" s="97"/>
      <c r="E46" s="97"/>
      <c r="F46" s="97"/>
      <c r="G46" s="97"/>
      <c r="O46" s="97"/>
      <c r="Q46" s="139"/>
      <c r="R46" s="139"/>
      <c r="S46" s="139"/>
      <c r="T46" s="141"/>
      <c r="U46" s="141"/>
      <c r="V46" s="141"/>
      <c r="W46" s="142"/>
      <c r="X46" s="143"/>
      <c r="Y46" s="144"/>
      <c r="Z46" s="144"/>
      <c r="AD46" s="97"/>
      <c r="AF46" s="12"/>
    </row>
    <row r="47" spans="1:32" s="4" customFormat="1" ht="15.6" x14ac:dyDescent="0.25">
      <c r="A47" s="40"/>
      <c r="B47" s="97"/>
      <c r="C47" s="97"/>
      <c r="D47" s="97"/>
      <c r="E47" s="97"/>
      <c r="F47" s="97"/>
      <c r="G47" s="97"/>
      <c r="K47" s="146" t="s">
        <v>40</v>
      </c>
      <c r="L47" s="418">
        <f>AA44-L44</f>
        <v>0</v>
      </c>
      <c r="M47" s="419"/>
      <c r="N47" s="420"/>
      <c r="O47" s="97"/>
      <c r="S47" s="98"/>
      <c r="T47" s="31"/>
      <c r="U47" s="31"/>
      <c r="W47" s="163" t="s">
        <v>227</v>
      </c>
      <c r="X47" s="448">
        <f>ROUNDDOWN(IF(L47&lt;0,0,IF((IF(L47&gt;0,IF(AA44*0.7&gt;=200,AA44*0.7,0)))&gt;L47,L47,(IF(L47&gt;0,IF(AA44*0.7&gt;=200,AA44*0.7,0))))),0)</f>
        <v>0</v>
      </c>
      <c r="Y47" s="449"/>
      <c r="Z47" s="449"/>
      <c r="AA47" s="449"/>
      <c r="AB47" s="449"/>
      <c r="AC47" s="450"/>
      <c r="AD47" s="97"/>
      <c r="AF47" s="12"/>
    </row>
    <row r="48" spans="1:32" ht="17.399999999999999" customHeight="1" x14ac:dyDescent="0.3">
      <c r="A48" s="29"/>
      <c r="B48" s="31"/>
      <c r="C48" s="31"/>
      <c r="D48" s="31"/>
      <c r="E48" s="31"/>
      <c r="F48" s="31"/>
      <c r="G48" s="31"/>
      <c r="H48" s="31"/>
      <c r="I48" s="31"/>
      <c r="J48" s="31"/>
      <c r="K48" s="31"/>
      <c r="L48" s="31"/>
      <c r="M48" s="31"/>
      <c r="N48" s="31"/>
      <c r="O48" s="29"/>
      <c r="P48" s="31"/>
      <c r="Q48" s="31"/>
      <c r="R48" s="31"/>
      <c r="S48" s="31"/>
      <c r="T48" s="31"/>
      <c r="U48" s="31"/>
      <c r="V48" s="31"/>
      <c r="W48" s="31"/>
      <c r="X48" s="31"/>
      <c r="Y48" s="31"/>
      <c r="Z48" s="31"/>
      <c r="AA48" s="31"/>
      <c r="AB48" s="31"/>
      <c r="AC48" s="31"/>
      <c r="AD48" s="31"/>
    </row>
    <row r="49" spans="1:30" s="4" customFormat="1" ht="19.2" customHeight="1" x14ac:dyDescent="0.3">
      <c r="A49" s="40" t="s">
        <v>169</v>
      </c>
      <c r="B49" s="96" t="s">
        <v>228</v>
      </c>
      <c r="C49" s="40"/>
      <c r="D49" s="40"/>
      <c r="E49" s="40"/>
      <c r="F49" s="40"/>
      <c r="G49" s="40"/>
      <c r="H49" s="40"/>
      <c r="I49" s="40"/>
      <c r="J49" s="40"/>
      <c r="K49" s="40"/>
      <c r="L49" s="40"/>
      <c r="M49" s="40"/>
      <c r="N49" s="40"/>
      <c r="O49" s="97"/>
      <c r="P49" s="40"/>
      <c r="Q49" s="40"/>
      <c r="R49" s="40"/>
      <c r="S49" s="40"/>
      <c r="T49" s="40"/>
      <c r="U49" s="40"/>
      <c r="V49" s="40"/>
      <c r="W49" s="40"/>
      <c r="X49" s="40"/>
      <c r="Y49" s="40"/>
      <c r="Z49" s="40"/>
      <c r="AA49" s="40"/>
      <c r="AB49" s="40"/>
      <c r="AC49" s="97"/>
      <c r="AD49" s="97"/>
    </row>
    <row r="50" spans="1:30" s="4" customFormat="1" x14ac:dyDescent="0.3">
      <c r="A50" s="40"/>
      <c r="B50" s="421" t="s">
        <v>90</v>
      </c>
      <c r="C50" s="421"/>
      <c r="D50" s="421"/>
      <c r="E50" s="421"/>
      <c r="F50" s="395"/>
      <c r="G50" s="396"/>
      <c r="H50" s="396"/>
      <c r="I50" s="396"/>
      <c r="J50" s="396"/>
      <c r="K50" s="396"/>
      <c r="L50" s="396"/>
      <c r="M50" s="396"/>
      <c r="N50" s="397"/>
      <c r="O50" s="97"/>
      <c r="P50" s="421" t="s">
        <v>92</v>
      </c>
      <c r="Q50" s="421"/>
      <c r="R50" s="421"/>
      <c r="S50" s="421"/>
      <c r="T50" s="395"/>
      <c r="U50" s="396"/>
      <c r="V50" s="396"/>
      <c r="W50" s="396"/>
      <c r="X50" s="396"/>
      <c r="Y50" s="396"/>
      <c r="Z50" s="396"/>
      <c r="AA50" s="396"/>
      <c r="AB50" s="396"/>
      <c r="AC50" s="397"/>
      <c r="AD50" s="97"/>
    </row>
    <row r="51" spans="1:30" s="4" customFormat="1" x14ac:dyDescent="0.3">
      <c r="A51" s="40"/>
      <c r="B51" s="421" t="s">
        <v>91</v>
      </c>
      <c r="C51" s="421"/>
      <c r="D51" s="421"/>
      <c r="E51" s="421"/>
      <c r="F51" s="415"/>
      <c r="G51" s="416"/>
      <c r="H51" s="416"/>
      <c r="I51" s="416"/>
      <c r="J51" s="416"/>
      <c r="K51" s="416"/>
      <c r="L51" s="416"/>
      <c r="M51" s="416"/>
      <c r="N51" s="417"/>
      <c r="O51" s="97"/>
      <c r="P51" s="421" t="s">
        <v>93</v>
      </c>
      <c r="Q51" s="421"/>
      <c r="R51" s="421"/>
      <c r="S51" s="421"/>
      <c r="T51" s="395"/>
      <c r="U51" s="396"/>
      <c r="V51" s="396"/>
      <c r="W51" s="396"/>
      <c r="X51" s="396"/>
      <c r="Y51" s="396"/>
      <c r="Z51" s="396"/>
      <c r="AA51" s="396"/>
      <c r="AB51" s="396"/>
      <c r="AC51" s="397"/>
      <c r="AD51" s="97"/>
    </row>
    <row r="52" spans="1:30" ht="17.399999999999999" customHeight="1" x14ac:dyDescent="0.3">
      <c r="A52" s="29"/>
      <c r="B52" s="31"/>
      <c r="C52" s="31"/>
      <c r="D52" s="31"/>
      <c r="E52" s="31"/>
      <c r="F52" s="31"/>
      <c r="G52" s="31"/>
      <c r="H52" s="31"/>
      <c r="I52" s="31"/>
      <c r="J52" s="31"/>
      <c r="K52" s="31"/>
      <c r="L52" s="31"/>
      <c r="M52" s="31"/>
      <c r="N52" s="31"/>
      <c r="O52" s="14"/>
      <c r="P52" s="31"/>
      <c r="Q52" s="31"/>
      <c r="R52" s="31"/>
      <c r="S52" s="31"/>
      <c r="T52" s="31"/>
      <c r="U52" s="31"/>
      <c r="V52" s="31"/>
      <c r="W52" s="31"/>
      <c r="X52" s="31"/>
      <c r="Y52" s="31"/>
      <c r="Z52" s="31"/>
      <c r="AA52" s="31"/>
      <c r="AB52" s="31"/>
      <c r="AC52" s="31"/>
      <c r="AD52" s="31"/>
    </row>
    <row r="53" spans="1:30" ht="17.399999999999999" customHeight="1" x14ac:dyDescent="0.3">
      <c r="A53" s="29"/>
      <c r="B53" s="452" t="s">
        <v>95</v>
      </c>
      <c r="C53" s="453"/>
      <c r="D53" s="453"/>
      <c r="E53" s="453"/>
      <c r="F53" s="453"/>
      <c r="G53" s="453"/>
      <c r="H53" s="453"/>
      <c r="I53" s="453"/>
      <c r="J53" s="453"/>
      <c r="K53" s="453"/>
      <c r="L53" s="453"/>
      <c r="M53" s="454"/>
      <c r="N53" s="33"/>
      <c r="O53" s="53" t="s">
        <v>165</v>
      </c>
      <c r="P53" s="54"/>
      <c r="Q53" s="54"/>
      <c r="R53" s="54"/>
      <c r="S53" s="54"/>
      <c r="T53" s="54"/>
      <c r="U53" s="54"/>
      <c r="V53" s="54"/>
      <c r="W53" s="54"/>
      <c r="X53" s="55"/>
      <c r="Y53" s="224"/>
      <c r="Z53" s="455" t="s">
        <v>104</v>
      </c>
      <c r="AA53" s="455"/>
      <c r="AB53" s="455"/>
      <c r="AC53" s="455"/>
      <c r="AD53" s="30"/>
    </row>
    <row r="54" spans="1:30" ht="32.4" customHeight="1" x14ac:dyDescent="0.3">
      <c r="A54" s="34" t="s">
        <v>180</v>
      </c>
      <c r="B54" s="407" t="s">
        <v>182</v>
      </c>
      <c r="C54" s="408"/>
      <c r="D54" s="408"/>
      <c r="E54" s="408"/>
      <c r="F54" s="408"/>
      <c r="G54" s="408"/>
      <c r="H54" s="408"/>
      <c r="I54" s="408"/>
      <c r="J54" s="408"/>
      <c r="K54" s="408"/>
      <c r="L54" s="408"/>
      <c r="M54" s="64" t="b">
        <v>0</v>
      </c>
      <c r="N54" s="35" t="s">
        <v>192</v>
      </c>
      <c r="O54" s="407" t="s">
        <v>166</v>
      </c>
      <c r="P54" s="408"/>
      <c r="Q54" s="408"/>
      <c r="R54" s="408"/>
      <c r="S54" s="408"/>
      <c r="T54" s="408"/>
      <c r="U54" s="408"/>
      <c r="V54" s="408"/>
      <c r="W54" s="408"/>
      <c r="X54" s="408"/>
      <c r="Y54" s="64" t="b">
        <v>0</v>
      </c>
      <c r="Z54" s="436" t="str">
        <f>IF(AND(H4&lt;&gt;0,AA4&lt;&gt;0,H6&lt;&gt;0,Y6&lt;&gt;0,I8&lt;&gt;0,AB12=TRUE,AB13=FALSE,K25&lt;=20,K20&lt;=100,X47&gt;200,F50&lt;&gt;0,F51&lt;&gt;0,M54=TRUE,Y54=TRUE,Y55=TRUE,Y56=TRUE,Y57=TRUE,Y58=TRUE,AA63=TRUE,T12&gt;=1)=TRUE,"Der Antrag ist vollständig und nach erster Prüfung korrekt!","Der Antrag ist nicht vollständig bzw. nicht förderfähig!")</f>
        <v>Der Antrag ist nicht vollständig bzw. nicht förderfähig!</v>
      </c>
      <c r="AA54" s="437"/>
      <c r="AB54" s="437"/>
      <c r="AC54" s="438"/>
      <c r="AD54" s="36"/>
    </row>
    <row r="55" spans="1:30" s="38" customFormat="1" ht="18.600000000000001" customHeight="1" x14ac:dyDescent="0.3">
      <c r="A55" s="34" t="s">
        <v>189</v>
      </c>
      <c r="B55" s="409" t="s">
        <v>181</v>
      </c>
      <c r="C55" s="410"/>
      <c r="D55" s="410"/>
      <c r="E55" s="410"/>
      <c r="F55" s="410"/>
      <c r="G55" s="410"/>
      <c r="H55" s="410"/>
      <c r="I55" s="410"/>
      <c r="J55" s="410"/>
      <c r="K55" s="410"/>
      <c r="L55" s="410"/>
      <c r="M55" s="64" t="b">
        <v>0</v>
      </c>
      <c r="N55" s="35" t="s">
        <v>193</v>
      </c>
      <c r="O55" s="56" t="s">
        <v>302</v>
      </c>
      <c r="P55" s="57"/>
      <c r="Q55" s="58"/>
      <c r="R55" s="58"/>
      <c r="S55" s="58"/>
      <c r="T55" s="58"/>
      <c r="U55" s="58"/>
      <c r="V55" s="58"/>
      <c r="W55" s="58"/>
      <c r="X55" s="59"/>
      <c r="Y55" s="64" t="b">
        <v>0</v>
      </c>
      <c r="Z55" s="439"/>
      <c r="AA55" s="440"/>
      <c r="AB55" s="440"/>
      <c r="AC55" s="441"/>
      <c r="AD55" s="37"/>
    </row>
    <row r="56" spans="1:30" s="38" customFormat="1" ht="38.4" customHeight="1" x14ac:dyDescent="0.3">
      <c r="A56" s="34" t="s">
        <v>190</v>
      </c>
      <c r="B56" s="407" t="s">
        <v>183</v>
      </c>
      <c r="C56" s="408"/>
      <c r="D56" s="408"/>
      <c r="E56" s="408"/>
      <c r="F56" s="408"/>
      <c r="G56" s="408"/>
      <c r="H56" s="408"/>
      <c r="I56" s="408"/>
      <c r="J56" s="408"/>
      <c r="K56" s="408"/>
      <c r="L56" s="408"/>
      <c r="M56" s="64" t="b">
        <v>0</v>
      </c>
      <c r="N56" s="39" t="s">
        <v>194</v>
      </c>
      <c r="O56" s="46" t="s">
        <v>167</v>
      </c>
      <c r="P56" s="60"/>
      <c r="Q56" s="61"/>
      <c r="R56" s="61"/>
      <c r="S56" s="61"/>
      <c r="T56" s="61"/>
      <c r="U56" s="61"/>
      <c r="V56" s="61"/>
      <c r="W56" s="61"/>
      <c r="X56" s="62"/>
      <c r="Y56" s="222" t="b">
        <v>0</v>
      </c>
      <c r="Z56" s="439"/>
      <c r="AA56" s="440"/>
      <c r="AB56" s="440"/>
      <c r="AC56" s="441"/>
      <c r="AD56" s="37"/>
    </row>
    <row r="57" spans="1:30" ht="21" customHeight="1" x14ac:dyDescent="0.3">
      <c r="A57" s="40" t="s">
        <v>191</v>
      </c>
      <c r="B57" s="46" t="s">
        <v>301</v>
      </c>
      <c r="C57" s="47"/>
      <c r="D57" s="47"/>
      <c r="E57" s="47"/>
      <c r="F57" s="47"/>
      <c r="G57" s="47"/>
      <c r="H57" s="47"/>
      <c r="I57" s="47"/>
      <c r="J57" s="47"/>
      <c r="K57" s="47"/>
      <c r="L57" s="48"/>
      <c r="M57" s="64" t="b">
        <v>0</v>
      </c>
      <c r="N57" s="35" t="s">
        <v>195</v>
      </c>
      <c r="O57" s="56" t="s">
        <v>168</v>
      </c>
      <c r="P57" s="60"/>
      <c r="Q57" s="61"/>
      <c r="R57" s="61"/>
      <c r="S57" s="61"/>
      <c r="T57" s="61"/>
      <c r="U57" s="61"/>
      <c r="V57" s="61"/>
      <c r="W57" s="61"/>
      <c r="X57" s="62"/>
      <c r="Y57" s="64" t="b">
        <v>0</v>
      </c>
      <c r="Z57" s="439"/>
      <c r="AA57" s="440"/>
      <c r="AB57" s="440"/>
      <c r="AC57" s="441"/>
      <c r="AD57" s="36"/>
    </row>
    <row r="58" spans="1:30" s="38" customFormat="1" ht="19.95" customHeight="1" x14ac:dyDescent="0.3">
      <c r="A58" s="34"/>
      <c r="B58" s="49"/>
      <c r="C58" s="50"/>
      <c r="D58" s="50"/>
      <c r="E58" s="50"/>
      <c r="F58" s="50"/>
      <c r="G58" s="50"/>
      <c r="H58" s="50"/>
      <c r="I58" s="50"/>
      <c r="J58" s="50"/>
      <c r="K58" s="50"/>
      <c r="L58" s="51"/>
      <c r="M58" s="52"/>
      <c r="N58" s="41" t="s">
        <v>196</v>
      </c>
      <c r="O58" s="49" t="s">
        <v>170</v>
      </c>
      <c r="P58" s="63"/>
      <c r="Q58" s="50"/>
      <c r="R58" s="50"/>
      <c r="S58" s="50"/>
      <c r="T58" s="50"/>
      <c r="U58" s="50"/>
      <c r="V58" s="50"/>
      <c r="W58" s="50"/>
      <c r="X58" s="51"/>
      <c r="Y58" s="223" t="b">
        <v>0</v>
      </c>
      <c r="Z58" s="442"/>
      <c r="AA58" s="443"/>
      <c r="AB58" s="443"/>
      <c r="AC58" s="444"/>
      <c r="AD58" s="37"/>
    </row>
    <row r="60" spans="1:30" s="4" customFormat="1" ht="241.8" customHeight="1" x14ac:dyDescent="0.3">
      <c r="A60" s="12"/>
      <c r="B60" s="398" t="s">
        <v>225</v>
      </c>
      <c r="C60" s="398"/>
      <c r="D60" s="398"/>
      <c r="E60" s="398"/>
      <c r="F60" s="398"/>
      <c r="G60" s="398"/>
      <c r="H60" s="398"/>
      <c r="I60" s="398"/>
      <c r="J60" s="398"/>
      <c r="K60" s="398"/>
      <c r="L60" s="398"/>
      <c r="M60" s="398"/>
      <c r="N60" s="398"/>
      <c r="O60" s="398"/>
      <c r="P60" s="398"/>
      <c r="Q60" s="398"/>
      <c r="R60" s="398"/>
      <c r="S60" s="398"/>
      <c r="T60" s="398"/>
      <c r="U60" s="398"/>
      <c r="V60" s="398"/>
      <c r="W60" s="398"/>
      <c r="X60" s="398"/>
      <c r="Y60" s="398"/>
      <c r="Z60" s="398"/>
      <c r="AA60" s="398"/>
      <c r="AB60" s="398"/>
      <c r="AC60" s="398"/>
    </row>
    <row r="61" spans="1:30" s="4" customFormat="1" ht="15" customHeight="1" x14ac:dyDescent="0.3">
      <c r="A61" s="12"/>
      <c r="B61" s="284"/>
      <c r="C61" s="284"/>
      <c r="D61" s="284"/>
      <c r="E61" s="284"/>
      <c r="F61" s="284"/>
      <c r="G61" s="284"/>
      <c r="H61" s="284"/>
      <c r="I61" s="284"/>
      <c r="J61" s="284"/>
      <c r="K61" s="284"/>
      <c r="L61" s="284"/>
      <c r="M61" s="284"/>
      <c r="N61" s="284"/>
      <c r="O61" s="284"/>
      <c r="P61" s="284"/>
      <c r="Q61" s="284"/>
      <c r="R61" s="284"/>
      <c r="S61" s="284"/>
      <c r="T61" s="284"/>
      <c r="U61" s="284"/>
      <c r="V61" s="284"/>
      <c r="W61" s="284"/>
      <c r="X61" s="284"/>
      <c r="Y61" s="284"/>
      <c r="Z61" s="284"/>
      <c r="AA61" s="284"/>
      <c r="AB61" s="284"/>
      <c r="AC61" s="284"/>
    </row>
    <row r="62" spans="1:30" s="4" customFormat="1" ht="15" customHeight="1" x14ac:dyDescent="0.3">
      <c r="A62" s="12"/>
      <c r="B62" s="422" t="s">
        <v>304</v>
      </c>
      <c r="C62" s="422"/>
      <c r="D62" s="422"/>
      <c r="E62" s="422"/>
      <c r="F62" s="423" t="s">
        <v>305</v>
      </c>
      <c r="G62" s="423"/>
      <c r="H62" s="423"/>
      <c r="I62" s="423"/>
      <c r="J62" s="423"/>
      <c r="K62" s="423"/>
      <c r="L62" s="423"/>
      <c r="M62" s="423"/>
      <c r="N62" s="423"/>
      <c r="O62" s="286"/>
      <c r="P62" s="286"/>
      <c r="Q62" s="286"/>
      <c r="R62" s="286"/>
      <c r="S62" s="286"/>
      <c r="T62" s="284"/>
      <c r="U62" s="284"/>
      <c r="V62" s="284"/>
      <c r="W62" s="284"/>
      <c r="X62" s="284"/>
      <c r="Y62" s="284"/>
      <c r="Z62" s="284"/>
      <c r="AA62" s="284"/>
      <c r="AB62" s="284"/>
      <c r="AC62" s="284"/>
    </row>
    <row r="63" spans="1:30" ht="27" customHeight="1" x14ac:dyDescent="0.3">
      <c r="A63" s="159"/>
      <c r="B63" s="4" t="s">
        <v>306</v>
      </c>
      <c r="C63" s="287"/>
      <c r="D63" s="287"/>
      <c r="E63" s="287"/>
      <c r="F63" s="287"/>
      <c r="G63" s="287"/>
      <c r="H63" s="287"/>
      <c r="I63" s="287"/>
      <c r="J63" s="287"/>
      <c r="K63" s="287"/>
      <c r="L63" s="287"/>
      <c r="M63" s="287"/>
      <c r="N63" s="287"/>
      <c r="O63" s="287"/>
      <c r="P63" s="287"/>
      <c r="Q63" s="287"/>
      <c r="R63" s="287"/>
      <c r="S63" s="287"/>
      <c r="T63" s="287"/>
      <c r="U63" s="287"/>
      <c r="V63" s="287"/>
      <c r="W63" s="287"/>
      <c r="X63" s="287"/>
      <c r="Y63" s="287"/>
      <c r="Z63" s="285"/>
      <c r="AA63" s="288" t="b">
        <v>0</v>
      </c>
      <c r="AB63" s="285"/>
      <c r="AC63" s="285"/>
    </row>
    <row r="64" spans="1:30" ht="40.049999999999997" customHeight="1" x14ac:dyDescent="0.3">
      <c r="A64" s="159"/>
      <c r="B64" s="283"/>
      <c r="C64" s="283"/>
      <c r="D64" s="283"/>
      <c r="E64" s="283"/>
      <c r="F64" s="283"/>
      <c r="G64" s="283"/>
      <c r="H64" s="283"/>
      <c r="I64" s="283"/>
      <c r="J64" s="283"/>
      <c r="K64" s="284"/>
      <c r="L64" s="283"/>
      <c r="M64" s="283"/>
      <c r="N64" s="283"/>
      <c r="O64" s="283"/>
      <c r="P64" s="283"/>
      <c r="Q64" s="283"/>
      <c r="R64" s="283"/>
      <c r="S64" s="283"/>
      <c r="T64" s="283"/>
      <c r="U64" s="283"/>
      <c r="V64" s="283"/>
      <c r="W64" s="283"/>
      <c r="X64" s="283"/>
      <c r="Y64" s="283"/>
      <c r="Z64" s="283"/>
      <c r="AA64" s="283"/>
      <c r="AB64" s="283"/>
      <c r="AC64" s="283"/>
    </row>
    <row r="65" spans="1:38" x14ac:dyDescent="0.3">
      <c r="B65" s="434"/>
      <c r="C65" s="434"/>
      <c r="D65" s="434"/>
      <c r="E65" s="434"/>
      <c r="F65" s="434"/>
      <c r="G65" s="434"/>
      <c r="H65" s="434"/>
      <c r="I65" s="434"/>
      <c r="J65" s="434"/>
      <c r="L65" s="434"/>
      <c r="M65" s="434"/>
      <c r="N65" s="434"/>
      <c r="O65" s="434"/>
      <c r="P65" s="434"/>
      <c r="Q65" s="434"/>
      <c r="R65" s="434"/>
      <c r="S65" s="434"/>
      <c r="T65" s="434"/>
      <c r="U65" s="434"/>
      <c r="V65" s="434"/>
      <c r="W65" s="434"/>
      <c r="X65" s="434"/>
      <c r="Y65" s="434"/>
      <c r="Z65" s="434"/>
      <c r="AA65" s="434"/>
      <c r="AB65" s="434"/>
      <c r="AC65" s="434"/>
    </row>
    <row r="66" spans="1:38" x14ac:dyDescent="0.3">
      <c r="B66" s="2" t="s">
        <v>108</v>
      </c>
      <c r="L66" s="2" t="s">
        <v>224</v>
      </c>
    </row>
    <row r="67" spans="1:38" ht="30" customHeight="1" x14ac:dyDescent="0.3">
      <c r="A67" s="159"/>
      <c r="AE67" s="2" t="s">
        <v>112</v>
      </c>
      <c r="AG67" s="11"/>
      <c r="AH67" s="11"/>
    </row>
    <row r="68" spans="1:38" s="4" customFormat="1" x14ac:dyDescent="0.3">
      <c r="A68" s="12"/>
      <c r="B68" s="435" t="s">
        <v>150</v>
      </c>
      <c r="C68" s="435"/>
      <c r="D68" s="435"/>
      <c r="E68" s="435"/>
      <c r="F68" s="435"/>
      <c r="G68" s="435"/>
      <c r="H68" s="435"/>
      <c r="I68" s="435"/>
      <c r="J68" s="435"/>
      <c r="K68" s="435"/>
      <c r="L68" s="435"/>
      <c r="M68" s="435"/>
      <c r="N68" s="435"/>
      <c r="O68" s="435"/>
      <c r="P68" s="435"/>
      <c r="Q68" s="435"/>
      <c r="R68" s="435"/>
      <c r="S68" s="435"/>
      <c r="T68" s="435"/>
      <c r="U68" s="435"/>
      <c r="V68" s="435"/>
      <c r="W68" s="435"/>
      <c r="X68" s="435"/>
      <c r="Y68" s="435"/>
      <c r="Z68" s="435"/>
      <c r="AA68" s="435"/>
      <c r="AB68" s="435"/>
      <c r="AC68" s="435"/>
      <c r="AD68" s="165"/>
    </row>
    <row r="69" spans="1:38" s="102" customFormat="1" ht="5.0999999999999996" customHeight="1" thickBot="1" x14ac:dyDescent="0.35">
      <c r="A69" s="123"/>
      <c r="B69" s="123"/>
      <c r="C69" s="123"/>
      <c r="D69" s="123"/>
      <c r="E69" s="123"/>
      <c r="F69" s="123"/>
      <c r="G69" s="123"/>
      <c r="H69" s="123"/>
      <c r="I69" s="123"/>
      <c r="J69" s="123"/>
      <c r="K69" s="123"/>
      <c r="L69" s="123"/>
      <c r="M69" s="123"/>
      <c r="N69" s="123"/>
      <c r="O69" s="123"/>
      <c r="P69" s="123"/>
      <c r="Q69" s="123"/>
      <c r="R69" s="123"/>
      <c r="S69" s="123"/>
      <c r="T69" s="123"/>
      <c r="U69" s="123"/>
      <c r="V69" s="123"/>
      <c r="W69" s="123"/>
      <c r="X69" s="123"/>
      <c r="Y69" s="123"/>
      <c r="Z69" s="123"/>
      <c r="AA69" s="123"/>
      <c r="AB69" s="123"/>
      <c r="AC69" s="123"/>
      <c r="AD69" s="123"/>
      <c r="AE69" s="113"/>
    </row>
    <row r="70" spans="1:38" ht="30" customHeight="1" x14ac:dyDescent="0.3">
      <c r="B70" s="175"/>
      <c r="C70" s="176" t="s">
        <v>105</v>
      </c>
      <c r="D70" s="177"/>
      <c r="E70" s="177"/>
      <c r="F70" s="177"/>
      <c r="G70" s="177"/>
      <c r="H70" s="177"/>
      <c r="I70" s="177"/>
      <c r="J70" s="177"/>
      <c r="K70" s="178"/>
      <c r="L70" s="325"/>
      <c r="M70" s="326"/>
      <c r="N70" s="326"/>
      <c r="O70" s="326"/>
      <c r="P70" s="327"/>
      <c r="Q70" s="178"/>
      <c r="R70" s="179"/>
      <c r="S70" s="405" t="s">
        <v>229</v>
      </c>
      <c r="T70" s="405"/>
      <c r="U70" s="405"/>
      <c r="V70" s="405"/>
      <c r="W70" s="405"/>
      <c r="X70" s="405"/>
      <c r="Y70" s="405"/>
      <c r="Z70" s="405"/>
      <c r="AA70" s="405"/>
      <c r="AB70" s="405"/>
      <c r="AC70" s="406"/>
      <c r="AD70" s="42"/>
      <c r="AE70" s="42"/>
      <c r="AF70" s="42"/>
      <c r="AG70" s="42"/>
      <c r="AH70" s="42"/>
      <c r="AI70" s="42"/>
      <c r="AJ70" s="42"/>
      <c r="AK70" s="42"/>
      <c r="AL70" s="42"/>
    </row>
    <row r="71" spans="1:38" ht="30" customHeight="1" x14ac:dyDescent="0.3">
      <c r="B71" s="180"/>
      <c r="C71" s="10" t="s">
        <v>106</v>
      </c>
      <c r="D71" s="161"/>
      <c r="E71" s="160"/>
      <c r="F71" s="160"/>
      <c r="G71" s="160"/>
      <c r="H71" s="160"/>
      <c r="I71" s="160"/>
      <c r="J71" s="160"/>
      <c r="K71" s="4"/>
      <c r="L71" s="328" t="s">
        <v>111</v>
      </c>
      <c r="M71" s="329" t="s">
        <v>111</v>
      </c>
      <c r="N71" s="329"/>
      <c r="O71" s="329"/>
      <c r="P71" s="330"/>
      <c r="Q71" s="4"/>
      <c r="S71" s="424"/>
      <c r="T71" s="425"/>
      <c r="U71" s="425"/>
      <c r="V71" s="425"/>
      <c r="W71" s="425"/>
      <c r="X71" s="425"/>
      <c r="Y71" s="425"/>
      <c r="Z71" s="425"/>
      <c r="AA71" s="425"/>
      <c r="AB71" s="426"/>
      <c r="AC71" s="191"/>
      <c r="AG71" s="11"/>
      <c r="AH71" s="11"/>
    </row>
    <row r="72" spans="1:38" ht="30" customHeight="1" x14ac:dyDescent="0.3">
      <c r="B72" s="180"/>
      <c r="C72" s="161" t="s">
        <v>173</v>
      </c>
      <c r="D72" s="166"/>
      <c r="E72" s="166"/>
      <c r="F72" s="166"/>
      <c r="G72" s="166"/>
      <c r="H72" s="166"/>
      <c r="I72" s="166"/>
      <c r="J72" s="4"/>
      <c r="K72" s="4"/>
      <c r="L72" s="331"/>
      <c r="M72" s="329"/>
      <c r="N72" s="329"/>
      <c r="O72" s="329"/>
      <c r="P72" s="330"/>
      <c r="Q72" s="4"/>
      <c r="S72" s="427"/>
      <c r="T72" s="428"/>
      <c r="U72" s="428"/>
      <c r="V72" s="428"/>
      <c r="W72" s="428"/>
      <c r="X72" s="428"/>
      <c r="Y72" s="428"/>
      <c r="Z72" s="428"/>
      <c r="AA72" s="428"/>
      <c r="AB72" s="429"/>
      <c r="AC72" s="190"/>
      <c r="AG72" s="11"/>
      <c r="AH72" s="11"/>
    </row>
    <row r="73" spans="1:38" ht="30" customHeight="1" x14ac:dyDescent="0.3">
      <c r="B73" s="180"/>
      <c r="C73" s="161" t="s">
        <v>40</v>
      </c>
      <c r="D73" s="166"/>
      <c r="E73" s="166"/>
      <c r="F73" s="166"/>
      <c r="G73" s="166"/>
      <c r="H73" s="166"/>
      <c r="I73" s="166"/>
      <c r="J73" s="4"/>
      <c r="K73" s="4"/>
      <c r="L73" s="331"/>
      <c r="M73" s="329"/>
      <c r="N73" s="329"/>
      <c r="O73" s="329"/>
      <c r="P73" s="330"/>
      <c r="Q73" s="4"/>
      <c r="S73" s="40"/>
      <c r="T73" s="40"/>
      <c r="U73" s="40"/>
      <c r="V73" s="40"/>
      <c r="W73" s="40"/>
      <c r="X73" s="40"/>
      <c r="Y73" s="40"/>
      <c r="Z73" s="40"/>
      <c r="AA73" s="40"/>
      <c r="AB73" s="162" t="s">
        <v>107</v>
      </c>
      <c r="AC73" s="181"/>
      <c r="AG73" s="11"/>
      <c r="AH73" s="11"/>
    </row>
    <row r="74" spans="1:38" ht="30" customHeight="1" x14ac:dyDescent="0.3">
      <c r="B74" s="180"/>
      <c r="C74" s="161" t="s">
        <v>161</v>
      </c>
      <c r="D74" s="166"/>
      <c r="E74" s="166"/>
      <c r="F74" s="166"/>
      <c r="G74" s="166"/>
      <c r="H74" s="166"/>
      <c r="I74" s="166"/>
      <c r="J74" s="4"/>
      <c r="K74" s="4"/>
      <c r="L74" s="331"/>
      <c r="M74" s="329"/>
      <c r="N74" s="329"/>
      <c r="O74" s="329"/>
      <c r="P74" s="330"/>
      <c r="Q74" s="4"/>
      <c r="S74" s="40"/>
      <c r="T74" s="40"/>
      <c r="U74" s="40"/>
      <c r="V74" s="40"/>
      <c r="AC74" s="182"/>
      <c r="AG74" s="11"/>
      <c r="AH74" s="11"/>
    </row>
    <row r="75" spans="1:38" ht="30" customHeight="1" x14ac:dyDescent="0.3">
      <c r="B75" s="183"/>
      <c r="C75" s="160"/>
      <c r="D75" s="160"/>
      <c r="E75" s="160"/>
      <c r="F75" s="160"/>
      <c r="G75" s="160"/>
      <c r="H75" s="160"/>
      <c r="I75" s="160"/>
      <c r="J75" s="12"/>
      <c r="K75" s="12"/>
      <c r="L75" s="12"/>
      <c r="M75" s="43"/>
      <c r="N75" s="43"/>
      <c r="O75" s="12"/>
      <c r="P75" s="12"/>
      <c r="Q75" s="12"/>
      <c r="S75" s="40"/>
      <c r="T75" s="40"/>
      <c r="U75" s="40"/>
      <c r="V75" s="40"/>
      <c r="W75" s="162"/>
      <c r="X75" s="162"/>
      <c r="Y75" s="162"/>
      <c r="Z75" s="162"/>
      <c r="AA75" s="162"/>
      <c r="AB75" s="162"/>
      <c r="AC75" s="184"/>
      <c r="AG75" s="11"/>
      <c r="AH75" s="11"/>
    </row>
    <row r="76" spans="1:38" x14ac:dyDescent="0.3">
      <c r="B76" s="180"/>
      <c r="R76" s="30"/>
      <c r="S76" s="44"/>
      <c r="T76" s="44"/>
      <c r="U76" s="45"/>
      <c r="V76" s="30"/>
      <c r="W76" s="44"/>
      <c r="X76" s="44"/>
      <c r="Y76" s="44"/>
      <c r="Z76" s="44"/>
      <c r="AA76" s="44"/>
      <c r="AB76" s="44"/>
      <c r="AC76" s="182"/>
      <c r="AG76" s="17"/>
      <c r="AH76" s="17"/>
    </row>
    <row r="77" spans="1:38" x14ac:dyDescent="0.3">
      <c r="B77" s="180"/>
      <c r="C77" s="2" t="s">
        <v>110</v>
      </c>
      <c r="S77" s="30" t="s">
        <v>108</v>
      </c>
      <c r="U77" s="31"/>
      <c r="W77" s="30" t="s">
        <v>109</v>
      </c>
      <c r="X77" s="30"/>
      <c r="Y77" s="30"/>
      <c r="Z77" s="30"/>
      <c r="AA77" s="30"/>
      <c r="AB77" s="30"/>
      <c r="AC77" s="182"/>
      <c r="AG77" s="17"/>
      <c r="AH77" s="17"/>
    </row>
    <row r="78" spans="1:38" x14ac:dyDescent="0.3">
      <c r="B78" s="185"/>
      <c r="C78" s="167"/>
      <c r="D78" s="168"/>
      <c r="E78" s="168"/>
      <c r="F78" s="168"/>
      <c r="G78" s="168"/>
      <c r="H78" s="168"/>
      <c r="I78" s="168"/>
      <c r="J78" s="168"/>
      <c r="K78" s="168"/>
      <c r="L78" s="168"/>
      <c r="M78" s="168"/>
      <c r="N78" s="168"/>
      <c r="O78" s="168"/>
      <c r="P78" s="168"/>
      <c r="Q78" s="168"/>
      <c r="R78" s="168"/>
      <c r="S78" s="168"/>
      <c r="T78" s="168"/>
      <c r="U78" s="168"/>
      <c r="V78" s="168"/>
      <c r="W78" s="168"/>
      <c r="X78" s="168"/>
      <c r="Y78" s="168"/>
      <c r="Z78" s="168"/>
      <c r="AA78" s="168"/>
      <c r="AB78" s="169"/>
      <c r="AC78" s="186"/>
      <c r="AG78" s="17"/>
      <c r="AH78" s="17"/>
    </row>
    <row r="79" spans="1:38" x14ac:dyDescent="0.3">
      <c r="B79" s="185"/>
      <c r="C79" s="170"/>
      <c r="D79" s="11"/>
      <c r="E79" s="11"/>
      <c r="F79" s="11"/>
      <c r="G79" s="11"/>
      <c r="H79" s="11"/>
      <c r="I79" s="11"/>
      <c r="J79" s="11"/>
      <c r="K79" s="11"/>
      <c r="L79" s="11"/>
      <c r="M79" s="11"/>
      <c r="N79" s="11"/>
      <c r="O79" s="11"/>
      <c r="P79" s="11"/>
      <c r="Q79" s="11"/>
      <c r="R79" s="11"/>
      <c r="S79" s="11"/>
      <c r="T79" s="11"/>
      <c r="U79" s="11"/>
      <c r="V79" s="11"/>
      <c r="W79" s="11"/>
      <c r="X79" s="11"/>
      <c r="Y79" s="11"/>
      <c r="Z79" s="11"/>
      <c r="AA79" s="11"/>
      <c r="AB79" s="171"/>
      <c r="AC79" s="186"/>
      <c r="AG79" s="17"/>
      <c r="AH79" s="17"/>
    </row>
    <row r="80" spans="1:38" x14ac:dyDescent="0.3">
      <c r="B80" s="185"/>
      <c r="C80" s="170"/>
      <c r="D80" s="11"/>
      <c r="E80" s="11"/>
      <c r="F80" s="11"/>
      <c r="G80" s="11"/>
      <c r="H80" s="11"/>
      <c r="I80" s="11"/>
      <c r="J80" s="11"/>
      <c r="K80" s="11"/>
      <c r="L80" s="11"/>
      <c r="M80" s="11"/>
      <c r="N80" s="11"/>
      <c r="O80" s="11"/>
      <c r="P80" s="11"/>
      <c r="Q80" s="11"/>
      <c r="R80" s="11"/>
      <c r="S80" s="11"/>
      <c r="T80" s="11"/>
      <c r="U80" s="11"/>
      <c r="V80" s="11"/>
      <c r="W80" s="11"/>
      <c r="X80" s="11"/>
      <c r="Y80" s="11"/>
      <c r="Z80" s="11"/>
      <c r="AA80" s="11"/>
      <c r="AB80" s="171"/>
      <c r="AC80" s="186"/>
      <c r="AG80" s="17"/>
      <c r="AH80" s="17"/>
    </row>
    <row r="81" spans="1:34" x14ac:dyDescent="0.3">
      <c r="B81" s="185"/>
      <c r="C81" s="170"/>
      <c r="D81" s="11"/>
      <c r="E81" s="11"/>
      <c r="F81" s="11"/>
      <c r="G81" s="11"/>
      <c r="H81" s="11"/>
      <c r="I81" s="11"/>
      <c r="J81" s="11"/>
      <c r="K81" s="11"/>
      <c r="L81" s="11"/>
      <c r="M81" s="11"/>
      <c r="N81" s="11"/>
      <c r="O81" s="11"/>
      <c r="P81" s="11"/>
      <c r="Q81" s="11"/>
      <c r="R81" s="11"/>
      <c r="S81" s="11"/>
      <c r="T81" s="11"/>
      <c r="U81" s="11"/>
      <c r="V81" s="11"/>
      <c r="W81" s="11"/>
      <c r="X81" s="11"/>
      <c r="Y81" s="11"/>
      <c r="Z81" s="11"/>
      <c r="AA81" s="11"/>
      <c r="AB81" s="171"/>
      <c r="AC81" s="186"/>
      <c r="AG81" s="17"/>
      <c r="AH81" s="17"/>
    </row>
    <row r="82" spans="1:34" x14ac:dyDescent="0.3">
      <c r="A82" s="159"/>
      <c r="B82" s="185"/>
      <c r="C82" s="170"/>
      <c r="D82" s="11"/>
      <c r="E82" s="11"/>
      <c r="F82" s="11"/>
      <c r="G82" s="11"/>
      <c r="H82" s="11"/>
      <c r="I82" s="11"/>
      <c r="J82" s="11"/>
      <c r="K82" s="11"/>
      <c r="L82" s="11"/>
      <c r="M82" s="11"/>
      <c r="N82" s="11"/>
      <c r="O82" s="11"/>
      <c r="P82" s="11"/>
      <c r="Q82" s="11"/>
      <c r="R82" s="11"/>
      <c r="S82" s="11"/>
      <c r="T82" s="11"/>
      <c r="U82" s="11"/>
      <c r="V82" s="11"/>
      <c r="W82" s="11"/>
      <c r="X82" s="11"/>
      <c r="Y82" s="11"/>
      <c r="Z82" s="11"/>
      <c r="AA82" s="11"/>
      <c r="AB82" s="171"/>
      <c r="AC82" s="186"/>
      <c r="AG82" s="159"/>
      <c r="AH82" s="159"/>
    </row>
    <row r="83" spans="1:34" x14ac:dyDescent="0.3">
      <c r="A83" s="159"/>
      <c r="B83" s="185"/>
      <c r="C83" s="170"/>
      <c r="D83" s="11"/>
      <c r="E83" s="11"/>
      <c r="F83" s="11"/>
      <c r="G83" s="11"/>
      <c r="H83" s="11"/>
      <c r="I83" s="11"/>
      <c r="J83" s="11"/>
      <c r="K83" s="11"/>
      <c r="L83" s="11"/>
      <c r="M83" s="11"/>
      <c r="N83" s="11"/>
      <c r="O83" s="11"/>
      <c r="P83" s="11"/>
      <c r="Q83" s="11"/>
      <c r="R83" s="11"/>
      <c r="S83" s="11"/>
      <c r="T83" s="11"/>
      <c r="U83" s="11"/>
      <c r="V83" s="11"/>
      <c r="W83" s="11"/>
      <c r="X83" s="11"/>
      <c r="Y83" s="11"/>
      <c r="Z83" s="11"/>
      <c r="AA83" s="11"/>
      <c r="AB83" s="171"/>
      <c r="AC83" s="186"/>
      <c r="AG83" s="159"/>
      <c r="AH83" s="159"/>
    </row>
    <row r="84" spans="1:34" x14ac:dyDescent="0.3">
      <c r="A84" s="159"/>
      <c r="B84" s="185"/>
      <c r="C84" s="170"/>
      <c r="D84" s="11"/>
      <c r="E84" s="11"/>
      <c r="F84" s="11"/>
      <c r="G84" s="11"/>
      <c r="H84" s="11"/>
      <c r="I84" s="11"/>
      <c r="J84" s="11"/>
      <c r="K84" s="11"/>
      <c r="L84" s="11"/>
      <c r="M84" s="11"/>
      <c r="N84" s="11"/>
      <c r="O84" s="11"/>
      <c r="P84" s="11"/>
      <c r="Q84" s="11"/>
      <c r="R84" s="11"/>
      <c r="S84" s="11"/>
      <c r="T84" s="11"/>
      <c r="U84" s="11"/>
      <c r="V84" s="11"/>
      <c r="W84" s="11"/>
      <c r="X84" s="11"/>
      <c r="Y84" s="11"/>
      <c r="Z84" s="11"/>
      <c r="AA84" s="11"/>
      <c r="AB84" s="171"/>
      <c r="AC84" s="186"/>
      <c r="AG84" s="159"/>
      <c r="AH84" s="159"/>
    </row>
    <row r="85" spans="1:34" x14ac:dyDescent="0.3">
      <c r="A85" s="159"/>
      <c r="B85" s="185"/>
      <c r="C85" s="170"/>
      <c r="D85" s="11"/>
      <c r="E85" s="11"/>
      <c r="F85" s="11"/>
      <c r="G85" s="11"/>
      <c r="H85" s="11"/>
      <c r="I85" s="11"/>
      <c r="J85" s="11"/>
      <c r="K85" s="11"/>
      <c r="L85" s="11"/>
      <c r="M85" s="11"/>
      <c r="N85" s="11"/>
      <c r="O85" s="11"/>
      <c r="P85" s="11"/>
      <c r="Q85" s="11"/>
      <c r="R85" s="11"/>
      <c r="S85" s="11"/>
      <c r="T85" s="11"/>
      <c r="U85" s="11"/>
      <c r="V85" s="11"/>
      <c r="W85" s="11"/>
      <c r="X85" s="11"/>
      <c r="Y85" s="11"/>
      <c r="Z85" s="11"/>
      <c r="AA85" s="11"/>
      <c r="AB85" s="171"/>
      <c r="AC85" s="186"/>
      <c r="AG85" s="159"/>
      <c r="AH85" s="159"/>
    </row>
    <row r="86" spans="1:34" x14ac:dyDescent="0.3">
      <c r="B86" s="185"/>
      <c r="C86" s="170"/>
      <c r="D86" s="11"/>
      <c r="E86" s="11"/>
      <c r="F86" s="11"/>
      <c r="G86" s="11"/>
      <c r="H86" s="11"/>
      <c r="I86" s="11"/>
      <c r="J86" s="11"/>
      <c r="K86" s="11"/>
      <c r="L86" s="11"/>
      <c r="M86" s="11"/>
      <c r="N86" s="11"/>
      <c r="O86" s="11"/>
      <c r="P86" s="11"/>
      <c r="Q86" s="11"/>
      <c r="R86" s="11"/>
      <c r="S86" s="11"/>
      <c r="T86" s="11"/>
      <c r="U86" s="11"/>
      <c r="V86" s="11"/>
      <c r="W86" s="11"/>
      <c r="X86" s="11"/>
      <c r="Y86" s="11"/>
      <c r="Z86" s="11"/>
      <c r="AA86" s="11"/>
      <c r="AB86" s="171"/>
      <c r="AC86" s="186"/>
      <c r="AG86" s="17"/>
      <c r="AH86" s="17"/>
    </row>
    <row r="87" spans="1:34" x14ac:dyDescent="0.3">
      <c r="B87" s="185"/>
      <c r="C87" s="170"/>
      <c r="D87" s="11"/>
      <c r="E87" s="11"/>
      <c r="F87" s="11"/>
      <c r="G87" s="11"/>
      <c r="H87" s="11"/>
      <c r="I87" s="11"/>
      <c r="J87" s="11"/>
      <c r="K87" s="11"/>
      <c r="L87" s="11"/>
      <c r="M87" s="11"/>
      <c r="N87" s="11"/>
      <c r="O87" s="11"/>
      <c r="P87" s="11"/>
      <c r="Q87" s="11"/>
      <c r="R87" s="11"/>
      <c r="S87" s="11"/>
      <c r="T87" s="11"/>
      <c r="U87" s="11"/>
      <c r="V87" s="11"/>
      <c r="W87" s="11"/>
      <c r="X87" s="11"/>
      <c r="Y87" s="11"/>
      <c r="Z87" s="11"/>
      <c r="AA87" s="11"/>
      <c r="AB87" s="171"/>
      <c r="AC87" s="186"/>
      <c r="AG87" s="17"/>
      <c r="AH87" s="17"/>
    </row>
    <row r="88" spans="1:34" x14ac:dyDescent="0.3">
      <c r="B88" s="185"/>
      <c r="C88" s="170"/>
      <c r="D88" s="11"/>
      <c r="E88" s="11"/>
      <c r="F88" s="11"/>
      <c r="G88" s="11"/>
      <c r="H88" s="11"/>
      <c r="I88" s="11"/>
      <c r="J88" s="11"/>
      <c r="K88" s="11"/>
      <c r="L88" s="11"/>
      <c r="M88" s="11"/>
      <c r="N88" s="11"/>
      <c r="O88" s="11"/>
      <c r="P88" s="11"/>
      <c r="Q88" s="11"/>
      <c r="R88" s="11"/>
      <c r="S88" s="11"/>
      <c r="T88" s="11"/>
      <c r="U88" s="11"/>
      <c r="V88" s="11"/>
      <c r="W88" s="11"/>
      <c r="X88" s="11"/>
      <c r="Y88" s="11"/>
      <c r="Z88" s="11"/>
      <c r="AA88" s="11"/>
      <c r="AB88" s="171"/>
      <c r="AC88" s="186"/>
      <c r="AG88" s="17"/>
      <c r="AH88" s="17"/>
    </row>
    <row r="89" spans="1:34" x14ac:dyDescent="0.3">
      <c r="B89" s="185"/>
      <c r="C89" s="170"/>
      <c r="D89" s="11"/>
      <c r="E89" s="11"/>
      <c r="F89" s="11"/>
      <c r="G89" s="11"/>
      <c r="H89" s="11"/>
      <c r="I89" s="11"/>
      <c r="J89" s="11"/>
      <c r="K89" s="11"/>
      <c r="L89" s="11"/>
      <c r="M89" s="11"/>
      <c r="N89" s="11"/>
      <c r="O89" s="11"/>
      <c r="P89" s="11"/>
      <c r="Q89" s="11"/>
      <c r="R89" s="11"/>
      <c r="S89" s="11"/>
      <c r="T89" s="11"/>
      <c r="U89" s="11"/>
      <c r="V89" s="11"/>
      <c r="W89" s="11"/>
      <c r="X89" s="11"/>
      <c r="Y89" s="11"/>
      <c r="Z89" s="11"/>
      <c r="AA89" s="11"/>
      <c r="AB89" s="171"/>
      <c r="AC89" s="186"/>
      <c r="AG89" s="17"/>
      <c r="AH89" s="17"/>
    </row>
    <row r="90" spans="1:34" x14ac:dyDescent="0.3">
      <c r="B90" s="185"/>
      <c r="C90" s="170"/>
      <c r="D90" s="11"/>
      <c r="E90" s="11"/>
      <c r="F90" s="11"/>
      <c r="G90" s="11"/>
      <c r="H90" s="11"/>
      <c r="I90" s="11"/>
      <c r="J90" s="11"/>
      <c r="K90" s="11"/>
      <c r="L90" s="11"/>
      <c r="M90" s="11"/>
      <c r="N90" s="11"/>
      <c r="O90" s="11"/>
      <c r="P90" s="11"/>
      <c r="Q90" s="11"/>
      <c r="R90" s="11"/>
      <c r="S90" s="11"/>
      <c r="T90" s="11"/>
      <c r="U90" s="11"/>
      <c r="V90" s="11"/>
      <c r="W90" s="11"/>
      <c r="X90" s="11"/>
      <c r="Y90" s="11"/>
      <c r="Z90" s="11"/>
      <c r="AA90" s="11"/>
      <c r="AB90" s="171"/>
      <c r="AC90" s="186"/>
      <c r="AG90" s="17"/>
      <c r="AH90" s="17"/>
    </row>
    <row r="91" spans="1:34" x14ac:dyDescent="0.3">
      <c r="B91" s="185"/>
      <c r="C91" s="170"/>
      <c r="D91" s="11"/>
      <c r="E91" s="11"/>
      <c r="F91" s="11"/>
      <c r="G91" s="11"/>
      <c r="H91" s="11"/>
      <c r="I91" s="11"/>
      <c r="J91" s="11"/>
      <c r="K91" s="11"/>
      <c r="L91" s="11"/>
      <c r="M91" s="11"/>
      <c r="N91" s="11"/>
      <c r="O91" s="11"/>
      <c r="P91" s="11"/>
      <c r="Q91" s="11"/>
      <c r="R91" s="11"/>
      <c r="S91" s="11"/>
      <c r="T91" s="11"/>
      <c r="U91" s="11"/>
      <c r="V91" s="11"/>
      <c r="W91" s="11"/>
      <c r="X91" s="11"/>
      <c r="Y91" s="11"/>
      <c r="Z91" s="11"/>
      <c r="AA91" s="11"/>
      <c r="AB91" s="171"/>
      <c r="AC91" s="186"/>
      <c r="AG91" s="17"/>
      <c r="AH91" s="17"/>
    </row>
    <row r="92" spans="1:34" x14ac:dyDescent="0.3">
      <c r="B92" s="185"/>
      <c r="C92" s="172"/>
      <c r="D92" s="173"/>
      <c r="E92" s="173"/>
      <c r="F92" s="173"/>
      <c r="G92" s="173"/>
      <c r="H92" s="173"/>
      <c r="I92" s="173"/>
      <c r="J92" s="173"/>
      <c r="K92" s="173"/>
      <c r="L92" s="173"/>
      <c r="M92" s="173"/>
      <c r="N92" s="173"/>
      <c r="O92" s="173"/>
      <c r="P92" s="173"/>
      <c r="Q92" s="173"/>
      <c r="R92" s="173"/>
      <c r="S92" s="173"/>
      <c r="T92" s="173"/>
      <c r="U92" s="173"/>
      <c r="V92" s="173"/>
      <c r="W92" s="173"/>
      <c r="X92" s="173"/>
      <c r="Y92" s="173"/>
      <c r="Z92" s="173"/>
      <c r="AA92" s="173"/>
      <c r="AB92" s="174"/>
      <c r="AC92" s="186"/>
      <c r="AG92" s="17"/>
      <c r="AH92" s="17"/>
    </row>
    <row r="93" spans="1:34" ht="25.05" customHeight="1" thickBot="1" x14ac:dyDescent="0.35">
      <c r="A93" s="159"/>
      <c r="B93" s="187"/>
      <c r="C93" s="188"/>
      <c r="D93" s="188"/>
      <c r="E93" s="188"/>
      <c r="F93" s="188"/>
      <c r="G93" s="188"/>
      <c r="H93" s="188"/>
      <c r="I93" s="188"/>
      <c r="J93" s="188"/>
      <c r="K93" s="188"/>
      <c r="L93" s="188"/>
      <c r="M93" s="188"/>
      <c r="N93" s="188"/>
      <c r="O93" s="188"/>
      <c r="P93" s="188"/>
      <c r="Q93" s="188"/>
      <c r="R93" s="188"/>
      <c r="S93" s="188"/>
      <c r="T93" s="188"/>
      <c r="U93" s="188"/>
      <c r="V93" s="188"/>
      <c r="W93" s="188"/>
      <c r="X93" s="188"/>
      <c r="Y93" s="188"/>
      <c r="Z93" s="188"/>
      <c r="AA93" s="188"/>
      <c r="AB93" s="188"/>
      <c r="AC93" s="189"/>
    </row>
    <row r="94" spans="1:34" x14ac:dyDescent="0.3">
      <c r="A94" s="159"/>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92"/>
    </row>
  </sheetData>
  <sheetProtection password="CC9A" sheet="1" objects="1" scenarios="1"/>
  <mergeCells count="160">
    <mergeCell ref="B62:E62"/>
    <mergeCell ref="F62:N62"/>
    <mergeCell ref="S71:AB72"/>
    <mergeCell ref="V12:Z13"/>
    <mergeCell ref="B65:J65"/>
    <mergeCell ref="L65:AC65"/>
    <mergeCell ref="H6:Q6"/>
    <mergeCell ref="B68:AC68"/>
    <mergeCell ref="Z54:AC58"/>
    <mergeCell ref="P29:W29"/>
    <mergeCell ref="P43:Z43"/>
    <mergeCell ref="P38:Z38"/>
    <mergeCell ref="AA38:AC38"/>
    <mergeCell ref="B42:K42"/>
    <mergeCell ref="B51:E51"/>
    <mergeCell ref="B50:E50"/>
    <mergeCell ref="X47:AC47"/>
    <mergeCell ref="L42:N42"/>
    <mergeCell ref="AA45:AC45"/>
    <mergeCell ref="L44:N44"/>
    <mergeCell ref="P50:S50"/>
    <mergeCell ref="B53:M53"/>
    <mergeCell ref="Z53:AC53"/>
    <mergeCell ref="T50:AC50"/>
    <mergeCell ref="T51:AC51"/>
    <mergeCell ref="B60:AC60"/>
    <mergeCell ref="B39:K39"/>
    <mergeCell ref="H5:Q5"/>
    <mergeCell ref="AA5:AC5"/>
    <mergeCell ref="S70:AC70"/>
    <mergeCell ref="P39:Z39"/>
    <mergeCell ref="AA42:AC42"/>
    <mergeCell ref="B54:L54"/>
    <mergeCell ref="B56:L56"/>
    <mergeCell ref="B55:L55"/>
    <mergeCell ref="I34:K34"/>
    <mergeCell ref="P42:Z42"/>
    <mergeCell ref="AA35:AC35"/>
    <mergeCell ref="AA41:AC41"/>
    <mergeCell ref="AA44:AC44"/>
    <mergeCell ref="AA40:AC40"/>
    <mergeCell ref="AA36:AC36"/>
    <mergeCell ref="AA37:AC37"/>
    <mergeCell ref="F50:N50"/>
    <mergeCell ref="F51:N51"/>
    <mergeCell ref="L47:N47"/>
    <mergeCell ref="O54:X54"/>
    <mergeCell ref="P51:S51"/>
    <mergeCell ref="AA43:AC43"/>
    <mergeCell ref="B36:N36"/>
    <mergeCell ref="P40:Z40"/>
    <mergeCell ref="P37:Z37"/>
    <mergeCell ref="B41:K41"/>
    <mergeCell ref="B40:K40"/>
    <mergeCell ref="B38:K38"/>
    <mergeCell ref="P41:Z41"/>
    <mergeCell ref="L40:N40"/>
    <mergeCell ref="L38:N38"/>
    <mergeCell ref="P31:Z31"/>
    <mergeCell ref="Z21:AA21"/>
    <mergeCell ref="B34:H34"/>
    <mergeCell ref="L37:N37"/>
    <mergeCell ref="L41:N41"/>
    <mergeCell ref="B37:K37"/>
    <mergeCell ref="L35:N35"/>
    <mergeCell ref="P35:Z35"/>
    <mergeCell ref="L34:N34"/>
    <mergeCell ref="L39:N39"/>
    <mergeCell ref="P34:Z34"/>
    <mergeCell ref="P36:Z36"/>
    <mergeCell ref="AA39:AC39"/>
    <mergeCell ref="I35:K35"/>
    <mergeCell ref="AB16:AC16"/>
    <mergeCell ref="Z16:AA16"/>
    <mergeCell ref="M17:N17"/>
    <mergeCell ref="K17:L17"/>
    <mergeCell ref="K19:L19"/>
    <mergeCell ref="M18:N18"/>
    <mergeCell ref="B17:J17"/>
    <mergeCell ref="P33:Z33"/>
    <mergeCell ref="P32:Z32"/>
    <mergeCell ref="B31:K31"/>
    <mergeCell ref="AB25:AC25"/>
    <mergeCell ref="P24:Y24"/>
    <mergeCell ref="AA32:AC32"/>
    <mergeCell ref="AA33:AC33"/>
    <mergeCell ref="B20:J20"/>
    <mergeCell ref="K20:N20"/>
    <mergeCell ref="M24:N24"/>
    <mergeCell ref="B33:K33"/>
    <mergeCell ref="B32:K32"/>
    <mergeCell ref="AB29:AC29"/>
    <mergeCell ref="L33:N33"/>
    <mergeCell ref="L32:N32"/>
    <mergeCell ref="B25:J27"/>
    <mergeCell ref="K25:N27"/>
    <mergeCell ref="Z17:AA17"/>
    <mergeCell ref="P17:Y17"/>
    <mergeCell ref="AB28:AC28"/>
    <mergeCell ref="B23:J24"/>
    <mergeCell ref="P18:Y18"/>
    <mergeCell ref="AB20:AC20"/>
    <mergeCell ref="Z20:AA20"/>
    <mergeCell ref="AB19:AC19"/>
    <mergeCell ref="Z19:AA19"/>
    <mergeCell ref="Z18:AA18"/>
    <mergeCell ref="B19:J19"/>
    <mergeCell ref="B18:J18"/>
    <mergeCell ref="V28:W28"/>
    <mergeCell ref="M23:N23"/>
    <mergeCell ref="AB23:AC23"/>
    <mergeCell ref="Z23:AA23"/>
    <mergeCell ref="Z15:AA15"/>
    <mergeCell ref="M15:N15"/>
    <mergeCell ref="K15:L15"/>
    <mergeCell ref="K16:L16"/>
    <mergeCell ref="P15:Y15"/>
    <mergeCell ref="AA34:AC34"/>
    <mergeCell ref="AB21:AC21"/>
    <mergeCell ref="AB24:AC24"/>
    <mergeCell ref="K23:L23"/>
    <mergeCell ref="M19:N19"/>
    <mergeCell ref="K24:L24"/>
    <mergeCell ref="P28:U28"/>
    <mergeCell ref="X28:AA28"/>
    <mergeCell ref="P23:Y23"/>
    <mergeCell ref="P20:Y20"/>
    <mergeCell ref="P19:Y19"/>
    <mergeCell ref="Z24:AA24"/>
    <mergeCell ref="P27:AC27"/>
    <mergeCell ref="L31:N31"/>
    <mergeCell ref="AA31:AC31"/>
    <mergeCell ref="P25:Y25"/>
    <mergeCell ref="Z25:AA25"/>
    <mergeCell ref="AB15:AC15"/>
    <mergeCell ref="M16:N16"/>
    <mergeCell ref="L70:P70"/>
    <mergeCell ref="L71:P71"/>
    <mergeCell ref="L72:P72"/>
    <mergeCell ref="L73:P73"/>
    <mergeCell ref="L74:P74"/>
    <mergeCell ref="A1:AD1"/>
    <mergeCell ref="A2:AD2"/>
    <mergeCell ref="AB8:AB10"/>
    <mergeCell ref="AA4:AC4"/>
    <mergeCell ref="AB18:AC18"/>
    <mergeCell ref="I12:L12"/>
    <mergeCell ref="I13:L13"/>
    <mergeCell ref="T12:U12"/>
    <mergeCell ref="T13:U13"/>
    <mergeCell ref="H4:Q4"/>
    <mergeCell ref="I9:AA9"/>
    <mergeCell ref="I8:AA8"/>
    <mergeCell ref="I10:AA10"/>
    <mergeCell ref="P16:Y16"/>
    <mergeCell ref="B16:J16"/>
    <mergeCell ref="B15:J15"/>
    <mergeCell ref="AB17:AC17"/>
    <mergeCell ref="Y6:AC6"/>
    <mergeCell ref="K18:L18"/>
  </mergeCells>
  <conditionalFormatting sqref="Z54">
    <cfRule type="iconSet" priority="13">
      <iconSet iconSet="3TrafficLights2">
        <cfvo type="percent" val="0"/>
        <cfvo type="percent" val="33"/>
        <cfvo type="percent" val="67"/>
      </iconSet>
    </cfRule>
  </conditionalFormatting>
  <conditionalFormatting sqref="Z54">
    <cfRule type="containsText" dxfId="15" priority="11" operator="containsText" text="Der Antrag ist nicht vollständig bzw. nicht förderfähig!">
      <formula>NOT(ISERROR(SEARCH("Der Antrag ist nicht vollständig bzw. nicht förderfähig!",Z54)))</formula>
    </cfRule>
    <cfRule type="containsText" dxfId="14" priority="12" operator="containsText" text="Der Antrag ist vollständig und nach erster Prüfung korrekt!">
      <formula>NOT(ISERROR(SEARCH("Der Antrag ist vollständig und nach erster Prüfung korrekt!",Z54)))</formula>
    </cfRule>
  </conditionalFormatting>
  <conditionalFormatting sqref="K20">
    <cfRule type="cellIs" dxfId="13" priority="10" operator="greaterThan">
      <formula>100</formula>
    </cfRule>
  </conditionalFormatting>
  <conditionalFormatting sqref="L47:N47">
    <cfRule type="cellIs" dxfId="12" priority="9" operator="lessThan">
      <formula>0</formula>
    </cfRule>
  </conditionalFormatting>
  <conditionalFormatting sqref="F51:N51">
    <cfRule type="cellIs" dxfId="11" priority="7" operator="equal">
      <formula>0</formula>
    </cfRule>
  </conditionalFormatting>
  <conditionalFormatting sqref="Z25:AA25">
    <cfRule type="cellIs" dxfId="10" priority="5" operator="equal">
      <formula>1</formula>
    </cfRule>
  </conditionalFormatting>
  <conditionalFormatting sqref="Z24:AC25">
    <cfRule type="cellIs" dxfId="9" priority="4" operator="equal">
      <formula>1</formula>
    </cfRule>
  </conditionalFormatting>
  <conditionalFormatting sqref="V28:W28 AB28:AC29">
    <cfRule type="cellIs" dxfId="8" priority="3" operator="equal">
      <formula>1</formula>
    </cfRule>
  </conditionalFormatting>
  <conditionalFormatting sqref="X47">
    <cfRule type="cellIs" dxfId="7" priority="2" operator="equal">
      <formula>0</formula>
    </cfRule>
  </conditionalFormatting>
  <conditionalFormatting sqref="X47:AC47">
    <cfRule type="cellIs" dxfId="6" priority="1" operator="lessThan">
      <formula>200</formula>
    </cfRule>
  </conditionalFormatting>
  <dataValidations count="4">
    <dataValidation type="list" allowBlank="1" showInputMessage="1" showErrorMessage="1" sqref="I8:AA10">
      <formula1>Themenschwerpunkte</formula1>
    </dataValidation>
    <dataValidation type="textLength" operator="equal" allowBlank="1" showInputMessage="1" showErrorMessage="1" error="hast du vielleicht eine Zahl vergessen? " sqref="F51:N51">
      <formula1>22</formula1>
    </dataValidation>
    <dataValidation type="textLength" allowBlank="1" showInputMessage="1" showErrorMessage="1" sqref="F50:N50">
      <formula1>3</formula1>
      <formula2>43</formula2>
    </dataValidation>
    <dataValidation allowBlank="1" showInputMessage="1" showErrorMessage="1" prompt="Zuwendungsfähig sind nur die Ausgaben, die für Teilnehmende aus Bayern anfallen." sqref="AA32:AC40"/>
  </dataValidations>
  <hyperlinks>
    <hyperlink ref="O62" r:id="rId1" location="c3698" display="Datenschutz"/>
    <hyperlink ref="B62:E62" r:id="rId2" location="c3698" tooltip="Link zur Homepage des Bezirksjugendrings Mittelfranken" display="Datenschutz"/>
  </hyperlinks>
  <pageMargins left="0.35433070866141736" right="0.27559055118110237" top="0.9055118110236221" bottom="0.31496062992125984" header="0.19685039370078741" footer="0.19685039370078741"/>
  <pageSetup paperSize="9" scale="81" orientation="portrait" r:id="rId3"/>
  <headerFooter>
    <oddHeader>&amp;L&amp;"Roboto,Standard"
Bearbeitungsnummer des 
Bezirksjugendrings Mittelfranken:&amp;C
&amp;"Roboto,Standard"&amp;24AEJ kurz  .........................&amp;R&amp;G</oddHeader>
    <oddFooter>&amp;C&amp;"Roboto,Standard"&amp;10Bezirksjugendring Mittelfranken, Gleißbühlstraße 7, 90402 Nürnberg&amp;R&amp;"Roboto,Standard"Seite &amp;P von 2</oddFooter>
  </headerFooter>
  <rowBreaks count="1" manualBreakCount="1">
    <brk id="58" max="29" man="1"/>
  </rowBreaks>
  <ignoredErrors>
    <ignoredError sqref="AC8:AC10 K19 M19 Z21 AB21 L34 AA41:AA42" unlockedFormula="1"/>
  </ignoredErrors>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2050" r:id="rId7" name="Check Box 2">
              <controlPr defaultSize="0" autoFill="0" autoLine="0" autoPict="0">
                <anchor moveWithCells="1">
                  <from>
                    <xdr:col>26</xdr:col>
                    <xdr:colOff>220980</xdr:colOff>
                    <xdr:row>11</xdr:row>
                    <xdr:rowOff>0</xdr:rowOff>
                  </from>
                  <to>
                    <xdr:col>28</xdr:col>
                    <xdr:colOff>152400</xdr:colOff>
                    <xdr:row>12</xdr:row>
                    <xdr:rowOff>15240</xdr:rowOff>
                  </to>
                </anchor>
              </controlPr>
            </control>
          </mc:Choice>
        </mc:AlternateContent>
        <mc:AlternateContent xmlns:mc="http://schemas.openxmlformats.org/markup-compatibility/2006">
          <mc:Choice Requires="x14">
            <control shapeId="2051" r:id="rId8" name="Check Box 3">
              <controlPr defaultSize="0" autoFill="0" autoLine="0" autoPict="0">
                <anchor moveWithCells="1">
                  <from>
                    <xdr:col>26</xdr:col>
                    <xdr:colOff>220980</xdr:colOff>
                    <xdr:row>12</xdr:row>
                    <xdr:rowOff>0</xdr:rowOff>
                  </from>
                  <to>
                    <xdr:col>28</xdr:col>
                    <xdr:colOff>167640</xdr:colOff>
                    <xdr:row>13</xdr:row>
                    <xdr:rowOff>7620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24</xdr:col>
                    <xdr:colOff>60960</xdr:colOff>
                    <xdr:row>54</xdr:row>
                    <xdr:rowOff>15240</xdr:rowOff>
                  </from>
                  <to>
                    <xdr:col>25</xdr:col>
                    <xdr:colOff>30480</xdr:colOff>
                    <xdr:row>54</xdr:row>
                    <xdr:rowOff>228600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24</xdr:col>
                    <xdr:colOff>60960</xdr:colOff>
                    <xdr:row>53</xdr:row>
                    <xdr:rowOff>30480</xdr:rowOff>
                  </from>
                  <to>
                    <xdr:col>25</xdr:col>
                    <xdr:colOff>30480</xdr:colOff>
                    <xdr:row>53</xdr:row>
                    <xdr:rowOff>243840</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12</xdr:col>
                    <xdr:colOff>53340</xdr:colOff>
                    <xdr:row>53</xdr:row>
                    <xdr:rowOff>45720</xdr:rowOff>
                  </from>
                  <to>
                    <xdr:col>13</xdr:col>
                    <xdr:colOff>60960</xdr:colOff>
                    <xdr:row>53</xdr:row>
                    <xdr:rowOff>259080</xdr:rowOff>
                  </to>
                </anchor>
              </controlPr>
            </control>
          </mc:Choice>
        </mc:AlternateContent>
        <mc:AlternateContent xmlns:mc="http://schemas.openxmlformats.org/markup-compatibility/2006">
          <mc:Choice Requires="x14">
            <control shapeId="14374" r:id="rId12" name="Check Box 10278">
              <controlPr defaultSize="0" autoFill="0" autoLine="0" autoPict="0">
                <anchor moveWithCells="1">
                  <from>
                    <xdr:col>24</xdr:col>
                    <xdr:colOff>60960</xdr:colOff>
                    <xdr:row>56</xdr:row>
                    <xdr:rowOff>15240</xdr:rowOff>
                  </from>
                  <to>
                    <xdr:col>25</xdr:col>
                    <xdr:colOff>30480</xdr:colOff>
                    <xdr:row>56</xdr:row>
                    <xdr:rowOff>228600</xdr:rowOff>
                  </to>
                </anchor>
              </controlPr>
            </control>
          </mc:Choice>
        </mc:AlternateContent>
        <mc:AlternateContent xmlns:mc="http://schemas.openxmlformats.org/markup-compatibility/2006">
          <mc:Choice Requires="x14">
            <control shapeId="14375" r:id="rId13" name="Check Box 10279">
              <controlPr defaultSize="0" autoFill="0" autoLine="0" autoPict="0">
                <anchor moveWithCells="1">
                  <from>
                    <xdr:col>24</xdr:col>
                    <xdr:colOff>60960</xdr:colOff>
                    <xdr:row>55</xdr:row>
                    <xdr:rowOff>190500</xdr:rowOff>
                  </from>
                  <to>
                    <xdr:col>25</xdr:col>
                    <xdr:colOff>30480</xdr:colOff>
                    <xdr:row>55</xdr:row>
                    <xdr:rowOff>403860</xdr:rowOff>
                  </to>
                </anchor>
              </controlPr>
            </control>
          </mc:Choice>
        </mc:AlternateContent>
        <mc:AlternateContent xmlns:mc="http://schemas.openxmlformats.org/markup-compatibility/2006">
          <mc:Choice Requires="x14">
            <control shapeId="14376" r:id="rId14" name="Check Box 10280">
              <controlPr defaultSize="0" autoFill="0" autoLine="0" autoPict="0">
                <anchor moveWithCells="1">
                  <from>
                    <xdr:col>24</xdr:col>
                    <xdr:colOff>60960</xdr:colOff>
                    <xdr:row>56</xdr:row>
                    <xdr:rowOff>251460</xdr:rowOff>
                  </from>
                  <to>
                    <xdr:col>25</xdr:col>
                    <xdr:colOff>30480</xdr:colOff>
                    <xdr:row>57</xdr:row>
                    <xdr:rowOff>198120</xdr:rowOff>
                  </to>
                </anchor>
              </controlPr>
            </control>
          </mc:Choice>
        </mc:AlternateContent>
        <mc:AlternateContent xmlns:mc="http://schemas.openxmlformats.org/markup-compatibility/2006">
          <mc:Choice Requires="x14">
            <control shapeId="14383" r:id="rId15" name="Check Box 10287">
              <controlPr defaultSize="0" autoFill="0" autoLine="0" autoPict="0">
                <anchor moveWithCells="1">
                  <from>
                    <xdr:col>12</xdr:col>
                    <xdr:colOff>53340</xdr:colOff>
                    <xdr:row>56</xdr:row>
                    <xdr:rowOff>22860</xdr:rowOff>
                  </from>
                  <to>
                    <xdr:col>13</xdr:col>
                    <xdr:colOff>53340</xdr:colOff>
                    <xdr:row>56</xdr:row>
                    <xdr:rowOff>228600</xdr:rowOff>
                  </to>
                </anchor>
              </controlPr>
            </control>
          </mc:Choice>
        </mc:AlternateContent>
        <mc:AlternateContent xmlns:mc="http://schemas.openxmlformats.org/markup-compatibility/2006">
          <mc:Choice Requires="x14">
            <control shapeId="14384" r:id="rId16" name="Check Box 10288">
              <controlPr defaultSize="0" autoFill="0" autoLine="0" autoPict="0">
                <anchor moveWithCells="1">
                  <from>
                    <xdr:col>12</xdr:col>
                    <xdr:colOff>45720</xdr:colOff>
                    <xdr:row>54</xdr:row>
                    <xdr:rowOff>7620</xdr:rowOff>
                  </from>
                  <to>
                    <xdr:col>13</xdr:col>
                    <xdr:colOff>68580</xdr:colOff>
                    <xdr:row>54</xdr:row>
                    <xdr:rowOff>205740</xdr:rowOff>
                  </to>
                </anchor>
              </controlPr>
            </control>
          </mc:Choice>
        </mc:AlternateContent>
        <mc:AlternateContent xmlns:mc="http://schemas.openxmlformats.org/markup-compatibility/2006">
          <mc:Choice Requires="x14">
            <control shapeId="14387" r:id="rId17" name="Check Box 10291">
              <controlPr defaultSize="0" autoFill="0" autoLine="0" autoPict="0">
                <anchor moveWithCells="1">
                  <from>
                    <xdr:col>12</xdr:col>
                    <xdr:colOff>45720</xdr:colOff>
                    <xdr:row>55</xdr:row>
                    <xdr:rowOff>60960</xdr:rowOff>
                  </from>
                  <to>
                    <xdr:col>13</xdr:col>
                    <xdr:colOff>53340</xdr:colOff>
                    <xdr:row>55</xdr:row>
                    <xdr:rowOff>274320</xdr:rowOff>
                  </to>
                </anchor>
              </controlPr>
            </control>
          </mc:Choice>
        </mc:AlternateContent>
        <mc:AlternateContent xmlns:mc="http://schemas.openxmlformats.org/markup-compatibility/2006">
          <mc:Choice Requires="x14">
            <control shapeId="14396" r:id="rId18" name="Check Box 10300">
              <controlPr defaultSize="0" autoFill="0" autoLine="0" autoPict="0">
                <anchor moveWithCells="1">
                  <from>
                    <xdr:col>26</xdr:col>
                    <xdr:colOff>220980</xdr:colOff>
                    <xdr:row>11</xdr:row>
                    <xdr:rowOff>0</xdr:rowOff>
                  </from>
                  <to>
                    <xdr:col>28</xdr:col>
                    <xdr:colOff>152400</xdr:colOff>
                    <xdr:row>12</xdr:row>
                    <xdr:rowOff>15240</xdr:rowOff>
                  </to>
                </anchor>
              </controlPr>
            </control>
          </mc:Choice>
        </mc:AlternateContent>
        <mc:AlternateContent xmlns:mc="http://schemas.openxmlformats.org/markup-compatibility/2006">
          <mc:Choice Requires="x14">
            <control shapeId="14397" r:id="rId19" name="Check Box 10301">
              <controlPr defaultSize="0" autoFill="0" autoLine="0" autoPict="0">
                <anchor moveWithCells="1">
                  <from>
                    <xdr:col>26</xdr:col>
                    <xdr:colOff>220980</xdr:colOff>
                    <xdr:row>12</xdr:row>
                    <xdr:rowOff>0</xdr:rowOff>
                  </from>
                  <to>
                    <xdr:col>28</xdr:col>
                    <xdr:colOff>167640</xdr:colOff>
                    <xdr:row>13</xdr:row>
                    <xdr:rowOff>7620</xdr:rowOff>
                  </to>
                </anchor>
              </controlPr>
            </control>
          </mc:Choice>
        </mc:AlternateContent>
        <mc:AlternateContent xmlns:mc="http://schemas.openxmlformats.org/markup-compatibility/2006">
          <mc:Choice Requires="x14">
            <control shapeId="14402" r:id="rId20" name="Check Box 10306">
              <controlPr defaultSize="0" autoFill="0" autoLine="0" autoPict="0">
                <anchor moveWithCells="1">
                  <from>
                    <xdr:col>24</xdr:col>
                    <xdr:colOff>243840</xdr:colOff>
                    <xdr:row>62</xdr:row>
                    <xdr:rowOff>30480</xdr:rowOff>
                  </from>
                  <to>
                    <xdr:col>26</xdr:col>
                    <xdr:colOff>205740</xdr:colOff>
                    <xdr:row>63</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AI54"/>
  <sheetViews>
    <sheetView showGridLines="0" showZeros="0" topLeftCell="A13" zoomScaleNormal="100" zoomScaleSheetLayoutView="115" zoomScalePageLayoutView="115" workbookViewId="0">
      <selection activeCell="L33" sqref="L33:O33"/>
    </sheetView>
  </sheetViews>
  <sheetFormatPr baseColWidth="10" defaultColWidth="11.44140625" defaultRowHeight="14.4" x14ac:dyDescent="0.3"/>
  <cols>
    <col min="1" max="1" width="2.88671875" style="103" customWidth="1"/>
    <col min="2" max="2" width="4.33203125" style="102" customWidth="1"/>
    <col min="3" max="7" width="3.109375" style="102" customWidth="1"/>
    <col min="8" max="8" width="11.6640625" style="102" customWidth="1"/>
    <col min="9" max="9" width="4.33203125" style="102" customWidth="1"/>
    <col min="10" max="13" width="3.109375" style="102" customWidth="1"/>
    <col min="14" max="15" width="3.33203125" style="102" customWidth="1"/>
    <col min="16" max="16" width="2.109375" style="102" customWidth="1"/>
    <col min="17" max="25" width="3.33203125" style="102" customWidth="1"/>
    <col min="26" max="26" width="6.21875" style="102" customWidth="1"/>
    <col min="27" max="29" width="4.33203125" style="102" customWidth="1"/>
    <col min="30" max="30" width="5.44140625" style="102" customWidth="1"/>
    <col min="31" max="31" width="2.88671875" style="102" customWidth="1"/>
    <col min="32" max="16384" width="11.44140625" style="102"/>
  </cols>
  <sheetData>
    <row r="1" spans="1:31" ht="36.75" customHeight="1" x14ac:dyDescent="0.3">
      <c r="A1" s="456" t="s">
        <v>277</v>
      </c>
      <c r="B1" s="456"/>
      <c r="C1" s="456"/>
      <c r="D1" s="456"/>
      <c r="E1" s="456"/>
      <c r="F1" s="456"/>
      <c r="G1" s="456"/>
      <c r="H1" s="456"/>
      <c r="I1" s="456"/>
      <c r="J1" s="456"/>
      <c r="K1" s="456"/>
      <c r="L1" s="456"/>
      <c r="M1" s="456"/>
      <c r="N1" s="456"/>
      <c r="O1" s="456"/>
      <c r="P1" s="456"/>
      <c r="Q1" s="456"/>
      <c r="R1" s="456"/>
      <c r="S1" s="456"/>
      <c r="T1" s="456"/>
      <c r="U1" s="456"/>
      <c r="V1" s="456"/>
      <c r="W1" s="456"/>
      <c r="X1" s="456"/>
      <c r="Y1" s="456"/>
      <c r="Z1" s="456"/>
      <c r="AA1" s="456"/>
      <c r="AB1" s="456"/>
      <c r="AC1" s="456"/>
      <c r="AD1" s="456"/>
      <c r="AE1" s="456"/>
    </row>
    <row r="2" spans="1:31" s="2" customFormat="1" ht="20.399999999999999" customHeight="1" x14ac:dyDescent="0.3">
      <c r="A2" s="333" t="s">
        <v>226</v>
      </c>
      <c r="B2" s="333"/>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row>
    <row r="3" spans="1:31" x14ac:dyDescent="0.3">
      <c r="A3" s="147"/>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row>
    <row r="4" spans="1:31" s="122" customFormat="1" x14ac:dyDescent="0.3">
      <c r="A4" s="131"/>
      <c r="B4" s="131" t="s">
        <v>160</v>
      </c>
      <c r="H4" s="478">
        <f>'TN-Liste_AEJ_kurz'!D1</f>
        <v>0</v>
      </c>
      <c r="I4" s="479"/>
      <c r="J4" s="479"/>
      <c r="K4" s="479"/>
      <c r="L4" s="479"/>
      <c r="M4" s="479"/>
      <c r="N4" s="479"/>
      <c r="O4" s="479"/>
      <c r="P4" s="479"/>
      <c r="Q4" s="479"/>
      <c r="R4" s="480"/>
      <c r="T4" s="131" t="s">
        <v>217</v>
      </c>
      <c r="AA4" s="489">
        <f>'TN-Liste_AEJ_kurz'!D2</f>
        <v>0</v>
      </c>
      <c r="AB4" s="490"/>
      <c r="AC4" s="490"/>
      <c r="AD4" s="491"/>
    </row>
    <row r="5" spans="1:31" s="4" customFormat="1" x14ac:dyDescent="0.3">
      <c r="A5" s="12"/>
      <c r="B5" s="4" t="s">
        <v>179</v>
      </c>
      <c r="H5" s="148"/>
      <c r="I5" s="483">
        <f>Antrag_AEJ_kurz!H5</f>
        <v>0</v>
      </c>
      <c r="J5" s="484"/>
      <c r="K5" s="484"/>
      <c r="L5" s="484"/>
      <c r="M5" s="484"/>
      <c r="N5" s="484"/>
      <c r="O5" s="484"/>
      <c r="P5" s="484"/>
      <c r="Q5" s="484"/>
      <c r="R5" s="485"/>
      <c r="S5" s="132"/>
      <c r="T5" s="131" t="s">
        <v>188</v>
      </c>
      <c r="U5" s="122"/>
      <c r="AA5" s="489">
        <f>Antrag_AEJ_kurz!AA5</f>
        <v>0</v>
      </c>
      <c r="AB5" s="490"/>
      <c r="AC5" s="490"/>
      <c r="AD5" s="491"/>
    </row>
    <row r="6" spans="1:31" s="122" customFormat="1" x14ac:dyDescent="0.3">
      <c r="A6" s="131"/>
      <c r="B6" s="131" t="s">
        <v>216</v>
      </c>
      <c r="H6" s="131"/>
      <c r="I6" s="486">
        <f>'TN-Liste_AEJ_kurz'!D3</f>
        <v>0</v>
      </c>
      <c r="J6" s="487"/>
      <c r="K6" s="487"/>
      <c r="L6" s="487"/>
      <c r="M6" s="487"/>
      <c r="N6" s="487"/>
      <c r="O6" s="487"/>
      <c r="P6" s="487"/>
      <c r="Q6" s="487"/>
      <c r="R6" s="488"/>
      <c r="T6" s="131" t="s">
        <v>219</v>
      </c>
      <c r="Z6" s="489" t="str">
        <f>Antrag_AEJ_kurz!Y6</f>
        <v>Weiler</v>
      </c>
      <c r="AA6" s="490"/>
      <c r="AB6" s="490"/>
      <c r="AC6" s="490"/>
      <c r="AD6" s="491"/>
    </row>
    <row r="7" spans="1:31" ht="4.5" customHeight="1" x14ac:dyDescent="0.3"/>
    <row r="8" spans="1:31" x14ac:dyDescent="0.3">
      <c r="B8" s="122" t="s">
        <v>283</v>
      </c>
      <c r="C8" s="104"/>
      <c r="D8" s="104"/>
      <c r="E8" s="104"/>
      <c r="F8" s="104"/>
      <c r="G8" s="104"/>
      <c r="H8" s="104"/>
      <c r="I8" s="500">
        <f>'TN-Liste_AEJ_kurz'!M3</f>
        <v>0</v>
      </c>
      <c r="J8" s="501"/>
      <c r="K8" s="501"/>
      <c r="L8" s="502"/>
      <c r="M8" s="105"/>
      <c r="N8" s="503" t="s">
        <v>197</v>
      </c>
      <c r="O8" s="503"/>
      <c r="P8" s="503"/>
      <c r="Q8" s="503"/>
      <c r="R8" s="503"/>
      <c r="S8" s="504"/>
      <c r="T8" s="505">
        <f>Antrag_AEJ_kurz!T12</f>
        <v>0</v>
      </c>
      <c r="U8" s="506"/>
      <c r="V8" s="104"/>
      <c r="AA8" s="106"/>
      <c r="AB8" s="107"/>
      <c r="AC8" s="106"/>
      <c r="AD8" s="106"/>
    </row>
    <row r="9" spans="1:31" x14ac:dyDescent="0.3">
      <c r="B9" s="122" t="s">
        <v>284</v>
      </c>
      <c r="C9" s="104"/>
      <c r="D9" s="104"/>
      <c r="E9" s="104"/>
      <c r="F9" s="104"/>
      <c r="G9" s="104"/>
      <c r="H9" s="104"/>
      <c r="I9" s="500">
        <f>'TN-Liste_AEJ_kurz'!M4</f>
        <v>0</v>
      </c>
      <c r="J9" s="501"/>
      <c r="K9" s="501"/>
      <c r="L9" s="502"/>
      <c r="M9" s="105"/>
      <c r="N9" s="131" t="s">
        <v>198</v>
      </c>
      <c r="O9" s="131"/>
      <c r="P9" s="131"/>
      <c r="Q9" s="131"/>
      <c r="R9" s="131"/>
      <c r="S9" s="131"/>
      <c r="T9" s="507">
        <f>Antrag_AEJ_kurz!T13</f>
        <v>0</v>
      </c>
      <c r="U9" s="508"/>
      <c r="AA9" s="106"/>
      <c r="AB9" s="107"/>
      <c r="AC9" s="106"/>
      <c r="AD9" s="106"/>
    </row>
    <row r="10" spans="1:31" ht="4.5" customHeight="1" x14ac:dyDescent="0.3"/>
    <row r="11" spans="1:31" x14ac:dyDescent="0.3">
      <c r="A11" s="108"/>
      <c r="B11" s="509" t="s">
        <v>34</v>
      </c>
      <c r="C11" s="510"/>
      <c r="D11" s="510"/>
      <c r="E11" s="510"/>
      <c r="F11" s="510"/>
      <c r="G11" s="510"/>
      <c r="H11" s="510"/>
      <c r="I11" s="510"/>
      <c r="J11" s="510"/>
      <c r="K11" s="511"/>
      <c r="L11" s="492" t="s">
        <v>85</v>
      </c>
      <c r="M11" s="492"/>
      <c r="N11" s="492" t="s">
        <v>86</v>
      </c>
      <c r="O11" s="492"/>
      <c r="AA11" s="492" t="s">
        <v>85</v>
      </c>
      <c r="AB11" s="492"/>
      <c r="AC11" s="492" t="s">
        <v>86</v>
      </c>
      <c r="AD11" s="492"/>
    </row>
    <row r="12" spans="1:31" x14ac:dyDescent="0.3">
      <c r="A12" s="108"/>
      <c r="B12" s="493" t="s">
        <v>204</v>
      </c>
      <c r="C12" s="494"/>
      <c r="D12" s="494"/>
      <c r="E12" s="494"/>
      <c r="F12" s="494"/>
      <c r="G12" s="494"/>
      <c r="H12" s="494"/>
      <c r="I12" s="494"/>
      <c r="J12" s="494"/>
      <c r="K12" s="495"/>
      <c r="L12" s="496">
        <f>COUNTIF('TN-Liste_AEJ_kurz'!E31:E150,"x")</f>
        <v>0</v>
      </c>
      <c r="M12" s="496"/>
      <c r="N12" s="496">
        <f>COUNTIF('TN-Liste_AEJ_kurz'!D31:D150,"x")</f>
        <v>0</v>
      </c>
      <c r="O12" s="496"/>
      <c r="Q12" s="497" t="s">
        <v>157</v>
      </c>
      <c r="R12" s="498"/>
      <c r="S12" s="498"/>
      <c r="T12" s="498"/>
      <c r="U12" s="498"/>
      <c r="V12" s="498"/>
      <c r="W12" s="498"/>
      <c r="X12" s="498"/>
      <c r="Y12" s="498"/>
      <c r="Z12" s="499"/>
      <c r="AA12" s="496">
        <f>SUM('TN-Liste_AEJ_kurz'!AI8:AI12)</f>
        <v>0</v>
      </c>
      <c r="AB12" s="496"/>
      <c r="AC12" s="496">
        <f>SUM('TN-Liste_AEJ_kurz'!AH8:AH12)</f>
        <v>0</v>
      </c>
      <c r="AD12" s="496"/>
    </row>
    <row r="13" spans="1:31" x14ac:dyDescent="0.3">
      <c r="A13" s="108"/>
      <c r="B13" s="493" t="s">
        <v>215</v>
      </c>
      <c r="C13" s="494"/>
      <c r="D13" s="494"/>
      <c r="E13" s="494"/>
      <c r="F13" s="494"/>
      <c r="G13" s="494"/>
      <c r="H13" s="494"/>
      <c r="I13" s="494"/>
      <c r="J13" s="494"/>
      <c r="K13" s="495"/>
      <c r="L13" s="512">
        <f>L12+N12</f>
        <v>0</v>
      </c>
      <c r="M13" s="513"/>
      <c r="N13" s="513"/>
      <c r="O13" s="514"/>
      <c r="Q13" s="515" t="s">
        <v>158</v>
      </c>
      <c r="R13" s="516"/>
      <c r="S13" s="516"/>
      <c r="T13" s="516"/>
      <c r="U13" s="516"/>
      <c r="V13" s="516"/>
      <c r="W13" s="516"/>
      <c r="X13" s="516"/>
      <c r="Y13" s="516"/>
      <c r="Z13" s="517"/>
      <c r="AA13" s="496">
        <f>SUM('TN-Liste_AEJ_kurz'!AL10:AL11)</f>
        <v>0</v>
      </c>
      <c r="AB13" s="496"/>
      <c r="AC13" s="496">
        <f>SUM('TN-Liste_AEJ_kurz'!AM10:AM11)</f>
        <v>0</v>
      </c>
      <c r="AD13" s="496"/>
    </row>
    <row r="14" spans="1:31" ht="4.5" customHeight="1" x14ac:dyDescent="0.3">
      <c r="A14" s="108"/>
    </row>
    <row r="15" spans="1:31" x14ac:dyDescent="0.3">
      <c r="A15" s="108"/>
      <c r="B15" s="518" t="s">
        <v>148</v>
      </c>
      <c r="C15" s="519"/>
      <c r="D15" s="519"/>
      <c r="E15" s="519"/>
      <c r="F15" s="519"/>
      <c r="G15" s="519"/>
      <c r="H15" s="519"/>
      <c r="I15" s="519"/>
      <c r="J15" s="519"/>
      <c r="K15" s="520"/>
      <c r="L15" s="492" t="s">
        <v>85</v>
      </c>
      <c r="M15" s="492"/>
      <c r="N15" s="492" t="s">
        <v>86</v>
      </c>
      <c r="O15" s="492"/>
      <c r="Q15" s="524" t="s">
        <v>53</v>
      </c>
      <c r="R15" s="524"/>
      <c r="S15" s="524"/>
      <c r="T15" s="524"/>
      <c r="U15" s="524"/>
      <c r="V15" s="524"/>
      <c r="W15" s="524"/>
      <c r="X15" s="524"/>
      <c r="Y15" s="524"/>
      <c r="Z15" s="524"/>
      <c r="AA15" s="524"/>
      <c r="AB15" s="524"/>
      <c r="AC15" s="524"/>
      <c r="AD15" s="524"/>
    </row>
    <row r="16" spans="1:31" x14ac:dyDescent="0.3">
      <c r="A16" s="108"/>
      <c r="B16" s="521"/>
      <c r="C16" s="522"/>
      <c r="D16" s="522"/>
      <c r="E16" s="522"/>
      <c r="F16" s="522"/>
      <c r="G16" s="522"/>
      <c r="H16" s="522"/>
      <c r="I16" s="522"/>
      <c r="J16" s="522"/>
      <c r="K16" s="523"/>
      <c r="L16" s="496">
        <f>COUNTIF('TN-Liste_AEJ_kurz'!E8:E24,"x")</f>
        <v>0</v>
      </c>
      <c r="M16" s="496"/>
      <c r="N16" s="496">
        <f>COUNTIF('TN-Liste_AEJ_kurz'!D8:D24,"x")</f>
        <v>0</v>
      </c>
      <c r="O16" s="496"/>
      <c r="Q16" s="526" t="s">
        <v>28</v>
      </c>
      <c r="R16" s="526"/>
      <c r="S16" s="526"/>
      <c r="T16" s="526"/>
      <c r="U16" s="526"/>
      <c r="V16" s="526"/>
      <c r="W16" s="496">
        <f>'TN-Liste_AEJ_kurz'!AL12</f>
        <v>0</v>
      </c>
      <c r="X16" s="496"/>
      <c r="Y16" s="526" t="s">
        <v>159</v>
      </c>
      <c r="Z16" s="526"/>
      <c r="AA16" s="526"/>
      <c r="AB16" s="526"/>
      <c r="AC16" s="496">
        <f>'TN-Liste_AEJ_kurz'!AL13</f>
        <v>0</v>
      </c>
      <c r="AD16" s="496"/>
    </row>
    <row r="17" spans="1:35" x14ac:dyDescent="0.3">
      <c r="A17" s="108"/>
      <c r="B17" s="493" t="s">
        <v>205</v>
      </c>
      <c r="C17" s="494"/>
      <c r="D17" s="494"/>
      <c r="E17" s="494"/>
      <c r="F17" s="494"/>
      <c r="G17" s="494"/>
      <c r="H17" s="494"/>
      <c r="I17" s="494"/>
      <c r="J17" s="494"/>
      <c r="K17" s="495"/>
      <c r="L17" s="512">
        <f>L16+N16</f>
        <v>0</v>
      </c>
      <c r="M17" s="513"/>
      <c r="N17" s="513"/>
      <c r="O17" s="514"/>
      <c r="Q17" s="109"/>
      <c r="R17" s="109"/>
      <c r="S17" s="109"/>
      <c r="T17" s="109"/>
      <c r="U17" s="109"/>
      <c r="V17" s="109"/>
      <c r="W17" s="109"/>
      <c r="X17" s="109"/>
      <c r="Y17" s="527" t="s">
        <v>163</v>
      </c>
      <c r="Z17" s="528"/>
      <c r="AA17" s="528"/>
      <c r="AB17" s="529"/>
      <c r="AC17" s="496">
        <f>'TN-Liste_AEJ_kurz'!AL14</f>
        <v>0</v>
      </c>
      <c r="AD17" s="496"/>
    </row>
    <row r="18" spans="1:35" ht="4.5" customHeight="1" x14ac:dyDescent="0.3">
      <c r="A18" s="108"/>
    </row>
    <row r="19" spans="1:35" ht="4.5" customHeight="1" x14ac:dyDescent="0.3">
      <c r="B19" s="109"/>
      <c r="C19" s="109"/>
      <c r="D19" s="109"/>
      <c r="E19" s="109"/>
      <c r="F19" s="109"/>
      <c r="G19" s="109"/>
      <c r="H19" s="109"/>
      <c r="I19" s="109"/>
      <c r="J19" s="109"/>
      <c r="K19" s="109"/>
      <c r="L19" s="109"/>
      <c r="M19" s="109"/>
      <c r="N19" s="109"/>
      <c r="P19" s="109"/>
      <c r="Q19" s="109"/>
      <c r="R19" s="109"/>
      <c r="S19" s="109"/>
      <c r="T19" s="109"/>
      <c r="U19" s="109"/>
      <c r="V19" s="109"/>
      <c r="W19" s="109"/>
      <c r="X19" s="109"/>
      <c r="Y19" s="109"/>
      <c r="Z19" s="109"/>
      <c r="AA19" s="109"/>
    </row>
    <row r="20" spans="1:35" x14ac:dyDescent="0.3">
      <c r="B20" s="524" t="s">
        <v>35</v>
      </c>
      <c r="C20" s="524"/>
      <c r="D20" s="524"/>
      <c r="E20" s="524"/>
      <c r="F20" s="524"/>
      <c r="G20" s="524"/>
      <c r="H20" s="524"/>
      <c r="I20" s="524"/>
      <c r="J20" s="524"/>
      <c r="K20" s="524"/>
      <c r="L20" s="492" t="s">
        <v>89</v>
      </c>
      <c r="M20" s="492"/>
      <c r="N20" s="492"/>
      <c r="O20" s="492"/>
      <c r="Q20" s="524" t="s">
        <v>199</v>
      </c>
      <c r="R20" s="524"/>
      <c r="S20" s="524"/>
      <c r="T20" s="524"/>
      <c r="U20" s="524"/>
      <c r="V20" s="524"/>
      <c r="W20" s="524"/>
      <c r="X20" s="524"/>
      <c r="Y20" s="524"/>
      <c r="Z20" s="524"/>
      <c r="AA20" s="524"/>
      <c r="AB20" s="492" t="s">
        <v>87</v>
      </c>
      <c r="AC20" s="492"/>
      <c r="AD20" s="492"/>
    </row>
    <row r="21" spans="1:35" x14ac:dyDescent="0.3">
      <c r="A21" s="108"/>
      <c r="B21" s="525" t="s">
        <v>175</v>
      </c>
      <c r="C21" s="525"/>
      <c r="D21" s="525"/>
      <c r="E21" s="525"/>
      <c r="F21" s="525"/>
      <c r="G21" s="525"/>
      <c r="H21" s="525"/>
      <c r="I21" s="525"/>
      <c r="J21" s="525"/>
      <c r="K21" s="525"/>
      <c r="L21" s="482">
        <f>Antrag_AEJ_kurz!L32</f>
        <v>0</v>
      </c>
      <c r="M21" s="482"/>
      <c r="N21" s="482"/>
      <c r="O21" s="482"/>
      <c r="Q21" s="110" t="s">
        <v>37</v>
      </c>
      <c r="R21" s="111"/>
      <c r="S21" s="111"/>
      <c r="T21" s="111"/>
      <c r="U21" s="111"/>
      <c r="V21" s="111"/>
      <c r="W21" s="111"/>
      <c r="X21" s="111"/>
      <c r="Y21" s="111"/>
      <c r="Z21" s="111"/>
      <c r="AA21" s="112"/>
      <c r="AB21" s="482">
        <f>Antrag_AEJ_kurz!AA32</f>
        <v>0</v>
      </c>
      <c r="AC21" s="482"/>
      <c r="AD21" s="482"/>
    </row>
    <row r="22" spans="1:35" x14ac:dyDescent="0.3">
      <c r="A22" s="108"/>
      <c r="B22" s="525" t="s">
        <v>176</v>
      </c>
      <c r="C22" s="525"/>
      <c r="D22" s="525"/>
      <c r="E22" s="525"/>
      <c r="F22" s="525"/>
      <c r="G22" s="525"/>
      <c r="H22" s="525"/>
      <c r="I22" s="525"/>
      <c r="J22" s="525"/>
      <c r="K22" s="525"/>
      <c r="L22" s="530">
        <f>Antrag_AEJ_kurz!L33</f>
        <v>0</v>
      </c>
      <c r="M22" s="530"/>
      <c r="N22" s="530"/>
      <c r="O22" s="530"/>
      <c r="Q22" s="110" t="s">
        <v>38</v>
      </c>
      <c r="R22" s="111"/>
      <c r="S22" s="111"/>
      <c r="T22" s="111"/>
      <c r="U22" s="111"/>
      <c r="V22" s="111"/>
      <c r="W22" s="111"/>
      <c r="X22" s="111"/>
      <c r="Y22" s="111"/>
      <c r="Z22" s="111"/>
      <c r="AA22" s="112"/>
      <c r="AB22" s="482">
        <f>Antrag_AEJ_kurz!AA33</f>
        <v>0</v>
      </c>
      <c r="AC22" s="482"/>
      <c r="AD22" s="482"/>
    </row>
    <row r="23" spans="1:35" x14ac:dyDescent="0.3">
      <c r="A23" s="108"/>
      <c r="B23" s="531" t="s">
        <v>177</v>
      </c>
      <c r="C23" s="532"/>
      <c r="D23" s="532"/>
      <c r="E23" s="532"/>
      <c r="F23" s="532"/>
      <c r="G23" s="532"/>
      <c r="H23" s="532"/>
      <c r="I23" s="533">
        <v>9.6</v>
      </c>
      <c r="J23" s="533"/>
      <c r="K23" s="534"/>
      <c r="L23" s="535">
        <f>Antrag_AEJ_kurz!L34</f>
        <v>0</v>
      </c>
      <c r="M23" s="535"/>
      <c r="N23" s="535"/>
      <c r="O23" s="535"/>
      <c r="Q23" s="110" t="s">
        <v>0</v>
      </c>
      <c r="R23" s="111"/>
      <c r="S23" s="111"/>
      <c r="T23" s="111"/>
      <c r="U23" s="111"/>
      <c r="V23" s="111"/>
      <c r="W23" s="111"/>
      <c r="X23" s="111"/>
      <c r="Y23" s="111"/>
      <c r="Z23" s="111"/>
      <c r="AA23" s="112"/>
      <c r="AB23" s="482">
        <f>Antrag_AEJ_kurz!AA34</f>
        <v>0</v>
      </c>
      <c r="AC23" s="482"/>
      <c r="AD23" s="482"/>
    </row>
    <row r="24" spans="1:35" x14ac:dyDescent="0.3">
      <c r="A24" s="108"/>
      <c r="B24" s="525" t="s">
        <v>299</v>
      </c>
      <c r="C24" s="525"/>
      <c r="D24" s="525"/>
      <c r="E24" s="525"/>
      <c r="F24" s="525"/>
      <c r="G24" s="525"/>
      <c r="H24" s="525"/>
      <c r="I24" s="525"/>
      <c r="J24" s="525"/>
      <c r="K24" s="525"/>
      <c r="L24" s="482">
        <f>Antrag_AEJ_kurz!L35</f>
        <v>0</v>
      </c>
      <c r="M24" s="482"/>
      <c r="N24" s="482"/>
      <c r="O24" s="482"/>
      <c r="Q24" s="110" t="s">
        <v>1</v>
      </c>
      <c r="R24" s="111"/>
      <c r="S24" s="111"/>
      <c r="T24" s="111"/>
      <c r="U24" s="111"/>
      <c r="V24" s="111"/>
      <c r="W24" s="111"/>
      <c r="X24" s="111"/>
      <c r="Y24" s="111"/>
      <c r="Z24" s="111"/>
      <c r="AA24" s="112"/>
      <c r="AB24" s="482">
        <f>Antrag_AEJ_kurz!AA35</f>
        <v>0</v>
      </c>
      <c r="AC24" s="482"/>
      <c r="AD24" s="482"/>
    </row>
    <row r="25" spans="1:35" x14ac:dyDescent="0.3">
      <c r="A25" s="108"/>
      <c r="B25" s="536" t="s">
        <v>218</v>
      </c>
      <c r="C25" s="536"/>
      <c r="D25" s="536"/>
      <c r="E25" s="536"/>
      <c r="F25" s="536"/>
      <c r="G25" s="536"/>
      <c r="H25" s="536"/>
      <c r="I25" s="536"/>
      <c r="J25" s="536"/>
      <c r="K25" s="536"/>
      <c r="L25" s="536"/>
      <c r="M25" s="536"/>
      <c r="N25" s="536"/>
      <c r="O25" s="536"/>
      <c r="Q25" s="110" t="s">
        <v>200</v>
      </c>
      <c r="R25" s="111"/>
      <c r="S25" s="111"/>
      <c r="T25" s="111"/>
      <c r="U25" s="111"/>
      <c r="V25" s="111"/>
      <c r="W25" s="111"/>
      <c r="X25" s="111"/>
      <c r="Y25" s="111"/>
      <c r="Z25" s="111"/>
      <c r="AA25" s="112"/>
      <c r="AB25" s="482">
        <f>Antrag_AEJ_kurz!AA36</f>
        <v>0</v>
      </c>
      <c r="AC25" s="482"/>
      <c r="AD25" s="482"/>
    </row>
    <row r="26" spans="1:35" x14ac:dyDescent="0.3">
      <c r="A26" s="108"/>
      <c r="B26" s="536" t="s">
        <v>54</v>
      </c>
      <c r="C26" s="536"/>
      <c r="D26" s="536"/>
      <c r="E26" s="536"/>
      <c r="F26" s="536"/>
      <c r="G26" s="536"/>
      <c r="H26" s="536"/>
      <c r="I26" s="536"/>
      <c r="J26" s="536"/>
      <c r="K26" s="536"/>
      <c r="L26" s="492" t="s">
        <v>36</v>
      </c>
      <c r="M26" s="492"/>
      <c r="N26" s="492"/>
      <c r="O26" s="492"/>
      <c r="Q26" s="99" t="s">
        <v>185</v>
      </c>
      <c r="R26" s="111"/>
      <c r="S26" s="111"/>
      <c r="T26" s="111"/>
      <c r="U26" s="111"/>
      <c r="V26" s="111"/>
      <c r="W26" s="111"/>
      <c r="X26" s="111"/>
      <c r="Y26" s="111"/>
      <c r="Z26" s="111"/>
      <c r="AA26" s="112"/>
      <c r="AB26" s="482">
        <f>Antrag_AEJ_kurz!AA37</f>
        <v>0</v>
      </c>
      <c r="AC26" s="482"/>
      <c r="AD26" s="482"/>
    </row>
    <row r="27" spans="1:35" x14ac:dyDescent="0.3">
      <c r="A27" s="108"/>
      <c r="B27" s="481">
        <f>Antrag_AEJ_kurz!B38</f>
        <v>0</v>
      </c>
      <c r="C27" s="481"/>
      <c r="D27" s="481"/>
      <c r="E27" s="481"/>
      <c r="F27" s="481"/>
      <c r="G27" s="481"/>
      <c r="H27" s="481"/>
      <c r="I27" s="481"/>
      <c r="J27" s="481"/>
      <c r="K27" s="481"/>
      <c r="L27" s="482">
        <f>Antrag_AEJ_kurz!L38</f>
        <v>0</v>
      </c>
      <c r="M27" s="482"/>
      <c r="N27" s="482"/>
      <c r="O27" s="482"/>
      <c r="Q27" s="99" t="s">
        <v>39</v>
      </c>
      <c r="R27" s="111"/>
      <c r="S27" s="111"/>
      <c r="T27" s="111"/>
      <c r="U27" s="111"/>
      <c r="V27" s="111"/>
      <c r="W27" s="111"/>
      <c r="X27" s="111"/>
      <c r="Y27" s="111"/>
      <c r="Z27" s="111"/>
      <c r="AA27" s="112"/>
      <c r="AB27" s="482">
        <f>Antrag_AEJ_kurz!AA38</f>
        <v>0</v>
      </c>
      <c r="AC27" s="482"/>
      <c r="AD27" s="482"/>
    </row>
    <row r="28" spans="1:35" x14ac:dyDescent="0.3">
      <c r="A28" s="108"/>
      <c r="B28" s="481">
        <f>Antrag_AEJ_kurz!B39</f>
        <v>0</v>
      </c>
      <c r="C28" s="481"/>
      <c r="D28" s="481"/>
      <c r="E28" s="481"/>
      <c r="F28" s="481"/>
      <c r="G28" s="481"/>
      <c r="H28" s="481"/>
      <c r="I28" s="481"/>
      <c r="J28" s="481"/>
      <c r="K28" s="481"/>
      <c r="L28" s="482">
        <f>Antrag_AEJ_kurz!L39</f>
        <v>0</v>
      </c>
      <c r="M28" s="482"/>
      <c r="N28" s="482"/>
      <c r="O28" s="482"/>
      <c r="Q28" s="110" t="s">
        <v>32</v>
      </c>
      <c r="R28" s="111"/>
      <c r="S28" s="111"/>
      <c r="T28" s="111"/>
      <c r="U28" s="111"/>
      <c r="V28" s="111"/>
      <c r="W28" s="111"/>
      <c r="X28" s="111"/>
      <c r="Y28" s="111"/>
      <c r="Z28" s="111"/>
      <c r="AA28" s="112"/>
      <c r="AB28" s="482">
        <f>Antrag_AEJ_kurz!AA39</f>
        <v>0</v>
      </c>
      <c r="AC28" s="482"/>
      <c r="AD28" s="482"/>
    </row>
    <row r="29" spans="1:35" x14ac:dyDescent="0.3">
      <c r="A29" s="108"/>
      <c r="B29" s="481">
        <f>Antrag_AEJ_kurz!B40</f>
        <v>0</v>
      </c>
      <c r="C29" s="481"/>
      <c r="D29" s="481"/>
      <c r="E29" s="481"/>
      <c r="F29" s="481"/>
      <c r="G29" s="481"/>
      <c r="H29" s="481"/>
      <c r="I29" s="481"/>
      <c r="J29" s="481"/>
      <c r="K29" s="481"/>
      <c r="L29" s="482">
        <f>Antrag_AEJ_kurz!L40</f>
        <v>0</v>
      </c>
      <c r="M29" s="482"/>
      <c r="N29" s="482"/>
      <c r="O29" s="482"/>
      <c r="Q29" s="110" t="s">
        <v>33</v>
      </c>
      <c r="R29" s="111"/>
      <c r="S29" s="111"/>
      <c r="T29" s="111"/>
      <c r="U29" s="111"/>
      <c r="V29" s="111"/>
      <c r="W29" s="111"/>
      <c r="X29" s="111"/>
      <c r="Y29" s="111"/>
      <c r="Z29" s="111"/>
      <c r="AA29" s="112"/>
      <c r="AB29" s="482">
        <f>Antrag_AEJ_kurz!AA40</f>
        <v>0</v>
      </c>
      <c r="AC29" s="482"/>
      <c r="AD29" s="482"/>
      <c r="AE29" s="113"/>
      <c r="AI29" s="114" t="s">
        <v>201</v>
      </c>
    </row>
    <row r="30" spans="1:35" x14ac:dyDescent="0.3">
      <c r="A30" s="108"/>
      <c r="B30" s="481">
        <f>Antrag_AEJ_kurz!B41</f>
        <v>0</v>
      </c>
      <c r="C30" s="481"/>
      <c r="D30" s="481"/>
      <c r="E30" s="481"/>
      <c r="F30" s="481"/>
      <c r="G30" s="481"/>
      <c r="H30" s="481"/>
      <c r="I30" s="481"/>
      <c r="J30" s="481"/>
      <c r="K30" s="481"/>
      <c r="L30" s="482">
        <f>Antrag_AEJ_kurz!L41</f>
        <v>0</v>
      </c>
      <c r="M30" s="482"/>
      <c r="N30" s="482"/>
      <c r="O30" s="482"/>
      <c r="Q30" s="457" t="s">
        <v>147</v>
      </c>
      <c r="R30" s="457"/>
      <c r="S30" s="457"/>
      <c r="T30" s="457"/>
      <c r="U30" s="457"/>
      <c r="V30" s="457"/>
      <c r="W30" s="457"/>
      <c r="X30" s="457"/>
      <c r="Y30" s="457"/>
      <c r="Z30" s="457"/>
      <c r="AA30" s="457"/>
      <c r="AB30" s="459">
        <f>SUM(AB21:AD29)</f>
        <v>0</v>
      </c>
      <c r="AC30" s="459"/>
      <c r="AD30" s="459"/>
    </row>
    <row r="31" spans="1:35" x14ac:dyDescent="0.3">
      <c r="B31" s="481">
        <f>Antrag_AEJ_kurz!B42</f>
        <v>0</v>
      </c>
      <c r="C31" s="481"/>
      <c r="D31" s="481"/>
      <c r="E31" s="481"/>
      <c r="F31" s="481"/>
      <c r="G31" s="481"/>
      <c r="H31" s="481"/>
      <c r="I31" s="481"/>
      <c r="J31" s="481"/>
      <c r="K31" s="481"/>
      <c r="L31" s="482">
        <f>Antrag_AEJ_kurz!L42</f>
        <v>0</v>
      </c>
      <c r="M31" s="482"/>
      <c r="N31" s="482"/>
      <c r="O31" s="482"/>
      <c r="Q31" s="537" t="s">
        <v>236</v>
      </c>
      <c r="R31" s="537"/>
      <c r="S31" s="537"/>
      <c r="T31" s="537"/>
      <c r="U31" s="537"/>
      <c r="V31" s="537"/>
      <c r="W31" s="537"/>
      <c r="X31" s="537"/>
      <c r="Y31" s="537"/>
      <c r="Z31" s="537"/>
      <c r="AA31" s="537"/>
      <c r="AB31" s="538">
        <f>L23</f>
        <v>0</v>
      </c>
      <c r="AC31" s="538"/>
      <c r="AD31" s="538"/>
    </row>
    <row r="32" spans="1:35" x14ac:dyDescent="0.3">
      <c r="Q32" s="537" t="s">
        <v>220</v>
      </c>
      <c r="R32" s="537"/>
      <c r="S32" s="537"/>
      <c r="T32" s="537"/>
      <c r="U32" s="537"/>
      <c r="V32" s="537"/>
      <c r="W32" s="537"/>
      <c r="X32" s="537"/>
      <c r="Y32" s="537"/>
      <c r="Z32" s="537"/>
      <c r="AA32" s="537"/>
      <c r="AB32" s="538">
        <f>L24</f>
        <v>0</v>
      </c>
      <c r="AC32" s="538"/>
      <c r="AD32" s="538"/>
    </row>
    <row r="33" spans="1:31" x14ac:dyDescent="0.3">
      <c r="B33" s="457" t="s">
        <v>174</v>
      </c>
      <c r="C33" s="457"/>
      <c r="D33" s="457"/>
      <c r="E33" s="457"/>
      <c r="F33" s="457"/>
      <c r="G33" s="457"/>
      <c r="H33" s="457"/>
      <c r="I33" s="457"/>
      <c r="J33" s="457"/>
      <c r="K33" s="458"/>
      <c r="L33" s="460">
        <f>L21+L23+L24+L27+L28+L29+L30+L31</f>
        <v>0</v>
      </c>
      <c r="M33" s="461"/>
      <c r="N33" s="461"/>
      <c r="O33" s="462"/>
      <c r="Q33" s="457" t="s">
        <v>173</v>
      </c>
      <c r="R33" s="457"/>
      <c r="S33" s="457"/>
      <c r="T33" s="457"/>
      <c r="U33" s="457"/>
      <c r="V33" s="457"/>
      <c r="W33" s="457"/>
      <c r="X33" s="457"/>
      <c r="Y33" s="457"/>
      <c r="Z33" s="457"/>
      <c r="AA33" s="458"/>
      <c r="AB33" s="459">
        <f>SUM(AB30:AD32)</f>
        <v>0</v>
      </c>
      <c r="AC33" s="459"/>
      <c r="AD33" s="459"/>
    </row>
    <row r="34" spans="1:31" hidden="1" x14ac:dyDescent="0.3">
      <c r="A34" s="108"/>
      <c r="B34" s="457"/>
      <c r="C34" s="457"/>
      <c r="D34" s="457"/>
      <c r="E34" s="457"/>
      <c r="F34" s="457"/>
      <c r="G34" s="457"/>
      <c r="H34" s="457"/>
      <c r="I34" s="457"/>
      <c r="J34" s="457"/>
      <c r="K34" s="457"/>
      <c r="L34" s="115"/>
      <c r="Q34" s="116"/>
      <c r="R34" s="116"/>
      <c r="S34" s="116"/>
      <c r="T34" s="116"/>
      <c r="U34" s="116"/>
      <c r="V34" s="149"/>
      <c r="W34" s="149"/>
      <c r="X34" s="149"/>
      <c r="Y34" s="149"/>
      <c r="Z34" s="150"/>
      <c r="AA34" s="151" t="s">
        <v>172</v>
      </c>
      <c r="AB34" s="474">
        <f>0.7*AB33</f>
        <v>0</v>
      </c>
      <c r="AC34" s="474"/>
      <c r="AD34" s="474"/>
      <c r="AE34" s="109"/>
    </row>
    <row r="35" spans="1:31" ht="7.95" customHeight="1" x14ac:dyDescent="0.3">
      <c r="A35" s="108"/>
      <c r="B35" s="117"/>
      <c r="C35" s="117"/>
      <c r="D35" s="117"/>
      <c r="E35" s="117"/>
      <c r="F35" s="117"/>
      <c r="G35" s="117"/>
      <c r="H35" s="117"/>
      <c r="I35" s="117"/>
      <c r="J35" s="117"/>
      <c r="K35" s="117"/>
      <c r="Q35" s="116"/>
      <c r="R35" s="116"/>
      <c r="S35" s="116"/>
      <c r="T35" s="116"/>
      <c r="U35" s="116"/>
      <c r="V35" s="116"/>
      <c r="W35" s="116"/>
      <c r="X35" s="116"/>
      <c r="Y35" s="116"/>
      <c r="Z35" s="32"/>
      <c r="AA35" s="32"/>
      <c r="AB35" s="100"/>
      <c r="AC35" s="100"/>
      <c r="AD35" s="101"/>
      <c r="AE35" s="109"/>
    </row>
    <row r="36" spans="1:31" ht="15.6" x14ac:dyDescent="0.3">
      <c r="A36" s="108"/>
      <c r="B36" s="118"/>
      <c r="C36" s="118"/>
      <c r="K36" s="117" t="s">
        <v>40</v>
      </c>
      <c r="L36" s="460">
        <f>Antrag_AEJ_kurz!L47</f>
        <v>0</v>
      </c>
      <c r="M36" s="461"/>
      <c r="N36" s="461"/>
      <c r="O36" s="462"/>
      <c r="R36" s="119"/>
      <c r="S36" s="119"/>
      <c r="T36" s="119"/>
      <c r="U36" s="119"/>
      <c r="V36" s="119"/>
      <c r="W36" s="119"/>
      <c r="X36" s="119"/>
      <c r="Y36" s="164" t="s">
        <v>227</v>
      </c>
      <c r="Z36" s="475">
        <f>Antrag_AEJ_kurz!X47</f>
        <v>0</v>
      </c>
      <c r="AA36" s="476"/>
      <c r="AB36" s="476"/>
      <c r="AC36" s="476"/>
      <c r="AD36" s="477"/>
      <c r="AE36" s="109"/>
    </row>
    <row r="37" spans="1:31" ht="4.5" customHeight="1" x14ac:dyDescent="0.3">
      <c r="A37" s="108"/>
      <c r="B37" s="109"/>
      <c r="C37" s="109"/>
      <c r="D37" s="109"/>
      <c r="E37" s="109"/>
      <c r="F37" s="109"/>
      <c r="G37" s="109"/>
      <c r="H37" s="109"/>
      <c r="I37" s="109"/>
      <c r="J37" s="109"/>
      <c r="K37" s="109"/>
      <c r="L37" s="109"/>
      <c r="M37" s="109"/>
      <c r="N37" s="109"/>
      <c r="O37" s="119"/>
      <c r="P37" s="109"/>
      <c r="Q37" s="109"/>
      <c r="R37" s="109"/>
      <c r="S37" s="109"/>
      <c r="T37" s="109"/>
      <c r="U37" s="109"/>
      <c r="V37" s="109"/>
      <c r="W37" s="109"/>
      <c r="X37" s="109"/>
      <c r="Y37" s="109"/>
      <c r="Z37" s="109"/>
      <c r="AA37" s="109"/>
      <c r="AB37" s="109"/>
      <c r="AC37" s="109"/>
      <c r="AD37" s="109"/>
    </row>
    <row r="38" spans="1:31" x14ac:dyDescent="0.3">
      <c r="A38" s="108"/>
      <c r="B38" s="108" t="s">
        <v>228</v>
      </c>
      <c r="C38" s="119"/>
      <c r="D38" s="119"/>
      <c r="E38" s="119"/>
      <c r="F38" s="119"/>
      <c r="G38" s="119"/>
      <c r="H38" s="119"/>
      <c r="I38" s="119"/>
      <c r="J38" s="119"/>
      <c r="K38" s="119"/>
      <c r="L38" s="119"/>
      <c r="M38" s="119"/>
      <c r="N38" s="119"/>
      <c r="O38" s="120"/>
      <c r="P38" s="119"/>
      <c r="Q38" s="119"/>
      <c r="R38" s="119"/>
      <c r="S38" s="119"/>
      <c r="T38" s="119"/>
      <c r="U38" s="119"/>
      <c r="V38" s="119"/>
      <c r="W38" s="119"/>
      <c r="X38" s="119"/>
      <c r="Y38" s="119"/>
      <c r="Z38" s="119"/>
      <c r="AA38" s="119"/>
      <c r="AB38" s="119"/>
      <c r="AC38" s="109"/>
      <c r="AD38" s="109"/>
    </row>
    <row r="39" spans="1:31" s="122" customFormat="1" x14ac:dyDescent="0.25">
      <c r="A39" s="121"/>
      <c r="B39" s="463" t="s">
        <v>90</v>
      </c>
      <c r="C39" s="463"/>
      <c r="D39" s="463"/>
      <c r="E39" s="463"/>
      <c r="G39" s="464">
        <f>Antrag_AEJ_kurz!F50</f>
        <v>0</v>
      </c>
      <c r="H39" s="465"/>
      <c r="I39" s="465"/>
      <c r="J39" s="465"/>
      <c r="K39" s="465"/>
      <c r="L39" s="465"/>
      <c r="M39" s="465"/>
      <c r="N39" s="465"/>
      <c r="O39" s="466"/>
      <c r="Q39" s="463" t="s">
        <v>92</v>
      </c>
      <c r="R39" s="463"/>
      <c r="S39" s="463"/>
      <c r="T39" s="463"/>
      <c r="U39" s="463"/>
      <c r="V39" s="467">
        <f>Antrag_AEJ_kurz!T50</f>
        <v>0</v>
      </c>
      <c r="W39" s="468"/>
      <c r="X39" s="468"/>
      <c r="Y39" s="468"/>
      <c r="Z39" s="468"/>
      <c r="AA39" s="468"/>
      <c r="AB39" s="468"/>
      <c r="AC39" s="468"/>
      <c r="AD39" s="469"/>
    </row>
    <row r="40" spans="1:31" x14ac:dyDescent="0.3">
      <c r="A40" s="108"/>
      <c r="B40" s="470" t="s">
        <v>91</v>
      </c>
      <c r="C40" s="470"/>
      <c r="D40" s="470"/>
      <c r="E40" s="470"/>
      <c r="G40" s="471">
        <f>Antrag_AEJ_kurz!F51</f>
        <v>0</v>
      </c>
      <c r="H40" s="472"/>
      <c r="I40" s="472"/>
      <c r="J40" s="472"/>
      <c r="K40" s="472"/>
      <c r="L40" s="472"/>
      <c r="M40" s="472"/>
      <c r="N40" s="472"/>
      <c r="O40" s="473"/>
      <c r="Q40" s="470" t="s">
        <v>93</v>
      </c>
      <c r="R40" s="470"/>
      <c r="S40" s="470"/>
      <c r="T40" s="470"/>
      <c r="U40" s="470"/>
      <c r="V40" s="467">
        <f>Antrag_AEJ_kurz!T51</f>
        <v>0</v>
      </c>
      <c r="W40" s="468"/>
      <c r="X40" s="468"/>
      <c r="Y40" s="468"/>
      <c r="Z40" s="468"/>
      <c r="AA40" s="468"/>
      <c r="AB40" s="468"/>
      <c r="AC40" s="468"/>
      <c r="AD40" s="469"/>
    </row>
    <row r="41" spans="1:31" ht="22.8" customHeight="1" x14ac:dyDescent="0.3">
      <c r="A41" s="108"/>
      <c r="B41" s="109"/>
      <c r="C41" s="109"/>
      <c r="D41" s="109"/>
      <c r="E41" s="109"/>
      <c r="F41" s="109"/>
      <c r="G41" s="109"/>
      <c r="H41" s="109"/>
      <c r="I41" s="109"/>
      <c r="J41" s="109"/>
      <c r="K41" s="109"/>
      <c r="L41" s="109"/>
      <c r="M41" s="109"/>
      <c r="N41" s="109"/>
      <c r="O41" s="103"/>
      <c r="P41" s="109"/>
      <c r="Q41" s="109"/>
      <c r="R41" s="109"/>
      <c r="S41" s="109"/>
      <c r="T41" s="109"/>
      <c r="U41" s="109"/>
      <c r="V41" s="109"/>
      <c r="W41" s="109"/>
      <c r="X41" s="109"/>
      <c r="Y41" s="109"/>
      <c r="Z41" s="109"/>
      <c r="AA41" s="109"/>
      <c r="AB41" s="109"/>
      <c r="AC41" s="109"/>
      <c r="AD41" s="109"/>
    </row>
    <row r="42" spans="1:31" s="2" customFormat="1" x14ac:dyDescent="0.3">
      <c r="A42" s="19"/>
      <c r="B42" s="544" t="s">
        <v>150</v>
      </c>
      <c r="C42" s="544"/>
      <c r="D42" s="544"/>
      <c r="E42" s="544"/>
      <c r="F42" s="544"/>
      <c r="G42" s="544"/>
      <c r="H42" s="544"/>
      <c r="I42" s="544"/>
      <c r="J42" s="544"/>
      <c r="K42" s="544"/>
      <c r="L42" s="544"/>
      <c r="M42" s="544"/>
      <c r="N42" s="544"/>
      <c r="O42" s="544"/>
      <c r="P42" s="544"/>
      <c r="Q42" s="544"/>
      <c r="R42" s="544"/>
      <c r="S42" s="544"/>
      <c r="T42" s="544"/>
      <c r="U42" s="544"/>
      <c r="V42" s="544"/>
      <c r="W42" s="544"/>
      <c r="X42" s="544"/>
      <c r="Y42" s="544"/>
      <c r="Z42" s="544"/>
      <c r="AA42" s="544"/>
      <c r="AB42" s="544"/>
      <c r="AC42" s="544"/>
      <c r="AD42" s="544"/>
    </row>
    <row r="43" spans="1:31" ht="5.0999999999999996" customHeight="1" thickBot="1" x14ac:dyDescent="0.35">
      <c r="A43" s="123"/>
      <c r="B43" s="123"/>
      <c r="C43" s="123"/>
      <c r="D43" s="123"/>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23"/>
      <c r="AC43" s="123"/>
      <c r="AD43" s="123"/>
      <c r="AE43" s="113"/>
    </row>
    <row r="44" spans="1:31" ht="45" customHeight="1" x14ac:dyDescent="0.3">
      <c r="B44" s="154"/>
      <c r="C44" s="545" t="s">
        <v>230</v>
      </c>
      <c r="D44" s="545"/>
      <c r="E44" s="545"/>
      <c r="F44" s="545"/>
      <c r="G44" s="545"/>
      <c r="H44" s="545"/>
      <c r="I44" s="545"/>
      <c r="J44" s="545"/>
      <c r="K44" s="545"/>
      <c r="L44" s="545"/>
      <c r="M44" s="545"/>
      <c r="N44" s="545"/>
      <c r="O44" s="545"/>
      <c r="P44" s="545"/>
      <c r="Q44" s="545"/>
      <c r="R44" s="545"/>
      <c r="S44" s="545"/>
      <c r="T44" s="545"/>
      <c r="U44" s="545"/>
      <c r="V44" s="545"/>
      <c r="W44" s="545"/>
      <c r="X44" s="545"/>
      <c r="Y44" s="545"/>
      <c r="Z44" s="545"/>
      <c r="AA44" s="545"/>
      <c r="AB44" s="545"/>
      <c r="AC44" s="545"/>
      <c r="AD44" s="124"/>
    </row>
    <row r="45" spans="1:31" ht="28.2" customHeight="1" x14ac:dyDescent="0.3">
      <c r="B45" s="155"/>
      <c r="C45" s="546" t="s">
        <v>105</v>
      </c>
      <c r="D45" s="546"/>
      <c r="E45" s="546"/>
      <c r="F45" s="546"/>
      <c r="G45" s="546"/>
      <c r="H45" s="547"/>
      <c r="I45" s="539"/>
      <c r="J45" s="540"/>
      <c r="K45" s="540"/>
      <c r="L45" s="540"/>
      <c r="M45" s="540"/>
      <c r="N45" s="540"/>
      <c r="O45" s="540"/>
      <c r="P45" s="540"/>
      <c r="Q45" s="540"/>
      <c r="R45" s="541"/>
      <c r="T45" s="542" t="s">
        <v>231</v>
      </c>
      <c r="U45" s="542"/>
      <c r="V45" s="542"/>
      <c r="W45" s="542"/>
      <c r="X45" s="542"/>
      <c r="Y45" s="542"/>
      <c r="Z45" s="542"/>
      <c r="AA45" s="542"/>
      <c r="AB45" s="542"/>
      <c r="AC45" s="542"/>
      <c r="AD45" s="543"/>
    </row>
    <row r="46" spans="1:31" ht="28.2" customHeight="1" x14ac:dyDescent="0.3">
      <c r="B46" s="155"/>
      <c r="C46" s="546" t="s">
        <v>106</v>
      </c>
      <c r="D46" s="546"/>
      <c r="E46" s="546"/>
      <c r="F46" s="546"/>
      <c r="G46" s="546"/>
      <c r="H46" s="547"/>
      <c r="I46" s="539"/>
      <c r="J46" s="540"/>
      <c r="K46" s="540"/>
      <c r="L46" s="540"/>
      <c r="M46" s="540"/>
      <c r="N46" s="540"/>
      <c r="O46" s="540"/>
      <c r="P46" s="540"/>
      <c r="Q46" s="540"/>
      <c r="R46" s="541"/>
      <c r="T46" s="556"/>
      <c r="U46" s="557"/>
      <c r="V46" s="557"/>
      <c r="W46" s="557"/>
      <c r="X46" s="557"/>
      <c r="Y46" s="557"/>
      <c r="Z46" s="557"/>
      <c r="AA46" s="557"/>
      <c r="AB46" s="557"/>
      <c r="AC46" s="558"/>
      <c r="AD46" s="126"/>
    </row>
    <row r="47" spans="1:31" ht="28.2" customHeight="1" x14ac:dyDescent="0.3">
      <c r="B47" s="155"/>
      <c r="C47" s="546" t="s">
        <v>237</v>
      </c>
      <c r="D47" s="546"/>
      <c r="E47" s="546"/>
      <c r="F47" s="546"/>
      <c r="G47" s="546"/>
      <c r="H47" s="547"/>
      <c r="I47" s="562"/>
      <c r="J47" s="563"/>
      <c r="K47" s="563"/>
      <c r="L47" s="563"/>
      <c r="M47" s="563"/>
      <c r="N47" s="563"/>
      <c r="O47" s="563"/>
      <c r="P47" s="563"/>
      <c r="Q47" s="563"/>
      <c r="R47" s="564"/>
      <c r="T47" s="559"/>
      <c r="U47" s="560"/>
      <c r="V47" s="560"/>
      <c r="W47" s="560"/>
      <c r="X47" s="560"/>
      <c r="Y47" s="560"/>
      <c r="Z47" s="560"/>
      <c r="AA47" s="560"/>
      <c r="AB47" s="560"/>
      <c r="AC47" s="561"/>
      <c r="AD47" s="126"/>
    </row>
    <row r="48" spans="1:31" ht="28.2" customHeight="1" x14ac:dyDescent="0.3">
      <c r="B48" s="155"/>
      <c r="C48" s="546" t="s">
        <v>40</v>
      </c>
      <c r="D48" s="546"/>
      <c r="E48" s="546"/>
      <c r="F48" s="546"/>
      <c r="G48" s="546"/>
      <c r="H48" s="547"/>
      <c r="I48" s="562"/>
      <c r="J48" s="563"/>
      <c r="K48" s="563"/>
      <c r="L48" s="563"/>
      <c r="M48" s="563"/>
      <c r="N48" s="563"/>
      <c r="O48" s="563"/>
      <c r="P48" s="563"/>
      <c r="Q48" s="563"/>
      <c r="R48" s="564"/>
      <c r="T48" s="152"/>
      <c r="U48" s="152"/>
      <c r="V48" s="152"/>
      <c r="W48" s="555" t="s">
        <v>107</v>
      </c>
      <c r="X48" s="555"/>
      <c r="Y48" s="555"/>
      <c r="Z48" s="555"/>
      <c r="AA48" s="555"/>
      <c r="AB48" s="555"/>
      <c r="AC48" s="555"/>
      <c r="AD48" s="126"/>
    </row>
    <row r="49" spans="2:31" ht="28.2" customHeight="1" x14ac:dyDescent="0.3">
      <c r="B49" s="156"/>
      <c r="C49" s="546" t="s">
        <v>202</v>
      </c>
      <c r="D49" s="546"/>
      <c r="E49" s="546"/>
      <c r="F49" s="546"/>
      <c r="G49" s="546"/>
      <c r="H49" s="547"/>
      <c r="I49" s="562"/>
      <c r="J49" s="563"/>
      <c r="K49" s="563"/>
      <c r="L49" s="563"/>
      <c r="M49" s="563"/>
      <c r="N49" s="563"/>
      <c r="O49" s="563"/>
      <c r="P49" s="563"/>
      <c r="Q49" s="563"/>
      <c r="R49" s="564"/>
      <c r="W49" s="555"/>
      <c r="X49" s="555"/>
      <c r="Y49" s="555"/>
      <c r="Z49" s="555"/>
      <c r="AA49" s="555"/>
      <c r="AB49" s="555"/>
      <c r="AC49" s="555"/>
      <c r="AD49" s="126"/>
      <c r="AE49" s="127"/>
    </row>
    <row r="50" spans="2:31" ht="24" customHeight="1" x14ac:dyDescent="0.3">
      <c r="B50" s="155"/>
      <c r="T50" s="565">
        <f ca="1">TODAY()</f>
        <v>43473</v>
      </c>
      <c r="U50" s="565"/>
      <c r="V50" s="565"/>
      <c r="W50" s="565"/>
      <c r="AD50" s="126"/>
    </row>
    <row r="51" spans="2:31" ht="15" customHeight="1" x14ac:dyDescent="0.3">
      <c r="B51" s="157"/>
      <c r="C51" s="128" t="s">
        <v>110</v>
      </c>
      <c r="T51" s="554" t="s">
        <v>108</v>
      </c>
      <c r="U51" s="554"/>
      <c r="V51" s="554"/>
      <c r="W51" s="109"/>
      <c r="X51" s="245"/>
      <c r="Y51" s="246" t="s">
        <v>109</v>
      </c>
      <c r="Z51" s="246"/>
      <c r="AA51" s="246"/>
      <c r="AB51" s="246"/>
      <c r="AC51" s="246"/>
      <c r="AD51" s="126"/>
    </row>
    <row r="52" spans="2:31" x14ac:dyDescent="0.3">
      <c r="B52" s="125"/>
      <c r="C52" s="548"/>
      <c r="D52" s="549"/>
      <c r="E52" s="549"/>
      <c r="F52" s="549"/>
      <c r="G52" s="549"/>
      <c r="H52" s="549"/>
      <c r="I52" s="549"/>
      <c r="J52" s="549"/>
      <c r="K52" s="549"/>
      <c r="L52" s="549"/>
      <c r="M52" s="549"/>
      <c r="N52" s="549"/>
      <c r="O52" s="549"/>
      <c r="P52" s="549"/>
      <c r="Q52" s="549"/>
      <c r="R52" s="549"/>
      <c r="S52" s="549"/>
      <c r="T52" s="549"/>
      <c r="U52" s="549"/>
      <c r="V52" s="549"/>
      <c r="W52" s="549"/>
      <c r="X52" s="549"/>
      <c r="Y52" s="549"/>
      <c r="Z52" s="549"/>
      <c r="AA52" s="549"/>
      <c r="AB52" s="549"/>
      <c r="AC52" s="550"/>
      <c r="AD52" s="126"/>
    </row>
    <row r="53" spans="2:31" ht="64.8" customHeight="1" x14ac:dyDescent="0.3">
      <c r="B53" s="125"/>
      <c r="C53" s="551"/>
      <c r="D53" s="552"/>
      <c r="E53" s="552"/>
      <c r="F53" s="552"/>
      <c r="G53" s="552"/>
      <c r="H53" s="552"/>
      <c r="I53" s="552"/>
      <c r="J53" s="552"/>
      <c r="K53" s="552"/>
      <c r="L53" s="552"/>
      <c r="M53" s="552"/>
      <c r="N53" s="552"/>
      <c r="O53" s="552"/>
      <c r="P53" s="552"/>
      <c r="Q53" s="552"/>
      <c r="R53" s="552"/>
      <c r="S53" s="552"/>
      <c r="T53" s="552"/>
      <c r="U53" s="552"/>
      <c r="V53" s="552"/>
      <c r="W53" s="552"/>
      <c r="X53" s="552"/>
      <c r="Y53" s="552"/>
      <c r="Z53" s="552"/>
      <c r="AA53" s="552"/>
      <c r="AB53" s="552"/>
      <c r="AC53" s="553"/>
      <c r="AD53" s="126"/>
    </row>
    <row r="54" spans="2:31" ht="18" customHeight="1" thickBot="1" x14ac:dyDescent="0.35">
      <c r="B54" s="158"/>
      <c r="C54" s="129"/>
      <c r="D54" s="129"/>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30"/>
    </row>
  </sheetData>
  <sheetProtection password="CC9A" sheet="1" objects="1" scenarios="1" selectLockedCells="1" selectUnlockedCells="1"/>
  <mergeCells count="119">
    <mergeCell ref="I45:R45"/>
    <mergeCell ref="I46:R46"/>
    <mergeCell ref="T45:AD45"/>
    <mergeCell ref="B42:AD42"/>
    <mergeCell ref="C44:AC44"/>
    <mergeCell ref="C45:H45"/>
    <mergeCell ref="C46:H46"/>
    <mergeCell ref="C49:H49"/>
    <mergeCell ref="C52:AC53"/>
    <mergeCell ref="T51:V51"/>
    <mergeCell ref="C47:H47"/>
    <mergeCell ref="C48:H48"/>
    <mergeCell ref="W48:AC48"/>
    <mergeCell ref="T46:AC47"/>
    <mergeCell ref="I49:R49"/>
    <mergeCell ref="W49:AC49"/>
    <mergeCell ref="T50:W50"/>
    <mergeCell ref="I47:R47"/>
    <mergeCell ref="I48:R48"/>
    <mergeCell ref="Q32:AA32"/>
    <mergeCell ref="AB32:AD32"/>
    <mergeCell ref="B29:K29"/>
    <mergeCell ref="L29:O29"/>
    <mergeCell ref="AB29:AD29"/>
    <mergeCell ref="B30:K30"/>
    <mergeCell ref="L30:O30"/>
    <mergeCell ref="Q30:AA30"/>
    <mergeCell ref="AB30:AD30"/>
    <mergeCell ref="B27:K27"/>
    <mergeCell ref="L27:O27"/>
    <mergeCell ref="AB27:AD27"/>
    <mergeCell ref="B24:K24"/>
    <mergeCell ref="L24:O24"/>
    <mergeCell ref="AB24:AD24"/>
    <mergeCell ref="B25:O25"/>
    <mergeCell ref="AB25:AD25"/>
    <mergeCell ref="B31:K31"/>
    <mergeCell ref="L31:O31"/>
    <mergeCell ref="Q31:AA31"/>
    <mergeCell ref="AB31:AD31"/>
    <mergeCell ref="B22:K22"/>
    <mergeCell ref="L22:O22"/>
    <mergeCell ref="AB22:AD22"/>
    <mergeCell ref="B23:H23"/>
    <mergeCell ref="I23:K23"/>
    <mergeCell ref="L23:O23"/>
    <mergeCell ref="AB23:AD23"/>
    <mergeCell ref="B26:K26"/>
    <mergeCell ref="L26:O26"/>
    <mergeCell ref="AB26:AD26"/>
    <mergeCell ref="B20:K20"/>
    <mergeCell ref="L20:O20"/>
    <mergeCell ref="Q20:AA20"/>
    <mergeCell ref="AB20:AD20"/>
    <mergeCell ref="B21:K21"/>
    <mergeCell ref="L21:O21"/>
    <mergeCell ref="AB21:AD21"/>
    <mergeCell ref="N16:O16"/>
    <mergeCell ref="Q16:V16"/>
    <mergeCell ref="W16:X16"/>
    <mergeCell ref="Y16:AB16"/>
    <mergeCell ref="AC16:AD16"/>
    <mergeCell ref="B17:K17"/>
    <mergeCell ref="L17:O17"/>
    <mergeCell ref="Y17:AB17"/>
    <mergeCell ref="AC17:AD17"/>
    <mergeCell ref="B13:K13"/>
    <mergeCell ref="L13:O13"/>
    <mergeCell ref="Q13:Z13"/>
    <mergeCell ref="AA13:AB13"/>
    <mergeCell ref="AC13:AD13"/>
    <mergeCell ref="B15:K16"/>
    <mergeCell ref="L15:M15"/>
    <mergeCell ref="N15:O15"/>
    <mergeCell ref="Q15:AD15"/>
    <mergeCell ref="L16:M16"/>
    <mergeCell ref="Z6:AD6"/>
    <mergeCell ref="AA4:AD4"/>
    <mergeCell ref="AA5:AD5"/>
    <mergeCell ref="AA11:AB11"/>
    <mergeCell ref="AC11:AD11"/>
    <mergeCell ref="B12:K12"/>
    <mergeCell ref="L12:M12"/>
    <mergeCell ref="N12:O12"/>
    <mergeCell ref="Q12:Z12"/>
    <mergeCell ref="AA12:AB12"/>
    <mergeCell ref="AC12:AD12"/>
    <mergeCell ref="I8:L8"/>
    <mergeCell ref="N8:S8"/>
    <mergeCell ref="T8:U8"/>
    <mergeCell ref="I9:L9"/>
    <mergeCell ref="T9:U9"/>
    <mergeCell ref="B11:K11"/>
    <mergeCell ref="L11:M11"/>
    <mergeCell ref="N11:O11"/>
    <mergeCell ref="A1:AE1"/>
    <mergeCell ref="Q33:AA33"/>
    <mergeCell ref="AB33:AD33"/>
    <mergeCell ref="L36:O36"/>
    <mergeCell ref="B39:E39"/>
    <mergeCell ref="G39:O39"/>
    <mergeCell ref="Q39:U39"/>
    <mergeCell ref="V39:AD39"/>
    <mergeCell ref="B40:E40"/>
    <mergeCell ref="G40:O40"/>
    <mergeCell ref="Q40:U40"/>
    <mergeCell ref="V40:AD40"/>
    <mergeCell ref="B33:K33"/>
    <mergeCell ref="L33:O33"/>
    <mergeCell ref="AB34:AD34"/>
    <mergeCell ref="B34:K34"/>
    <mergeCell ref="Z36:AD36"/>
    <mergeCell ref="A2:AD2"/>
    <mergeCell ref="H4:R4"/>
    <mergeCell ref="B28:K28"/>
    <mergeCell ref="L28:O28"/>
    <mergeCell ref="AB28:AD28"/>
    <mergeCell ref="I5:R5"/>
    <mergeCell ref="I6:R6"/>
  </mergeCells>
  <conditionalFormatting sqref="T8:U8">
    <cfRule type="containsText" dxfId="5" priority="1" operator="containsText" text="max.14!">
      <formula>NOT(ISERROR(SEARCH("max.14!",T8)))</formula>
    </cfRule>
  </conditionalFormatting>
  <pageMargins left="0.35433070866141736" right="0.27559055118110237" top="0.9055118110236221" bottom="0.31496062992125984" header="0.19685039370078741" footer="0.19685039370078741"/>
  <pageSetup paperSize="9" scale="82" orientation="portrait" r:id="rId1"/>
  <headerFooter>
    <oddHeader>&amp;L&amp;"Roboto,Standard"
Bearbeitungsnummer des 
Bezirksjugendrings Mittelfranken:&amp;C&amp;"Roboto,Standard"
&amp;24AEJ kurz   .........................&amp;R&amp;G</oddHeader>
    <oddFooter>&amp;C&amp;"Roboto,Standard"&amp;10Bezirksjugendring Mittelfranken, Gleißbühlstraße 7, 90402 Nürnberg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I31"/>
  <sheetViews>
    <sheetView workbookViewId="0">
      <selection activeCell="C11" sqref="C11"/>
    </sheetView>
  </sheetViews>
  <sheetFormatPr baseColWidth="10" defaultRowHeight="14.4" x14ac:dyDescent="0.3"/>
  <cols>
    <col min="1" max="1" width="80.5546875" style="221" bestFit="1" customWidth="1"/>
    <col min="2" max="2" width="59.33203125" style="221" customWidth="1"/>
    <col min="3" max="3" width="9" style="221" bestFit="1" customWidth="1"/>
    <col min="4" max="16384" width="11.5546875" style="221"/>
  </cols>
  <sheetData>
    <row r="1" spans="1:9" x14ac:dyDescent="0.3">
      <c r="A1" s="225" t="s">
        <v>21</v>
      </c>
      <c r="B1" s="225"/>
      <c r="C1" s="225"/>
      <c r="D1" s="225"/>
      <c r="E1" s="225"/>
      <c r="F1" s="225"/>
      <c r="G1" s="225"/>
      <c r="H1" s="225"/>
      <c r="I1" s="225"/>
    </row>
    <row r="2" spans="1:9" x14ac:dyDescent="0.3">
      <c r="A2" s="225"/>
      <c r="B2" s="225"/>
      <c r="C2" s="225"/>
      <c r="D2" s="225"/>
      <c r="E2" s="225"/>
      <c r="F2" s="225"/>
      <c r="G2" s="225"/>
      <c r="H2" s="225"/>
      <c r="I2" s="225"/>
    </row>
    <row r="3" spans="1:9" x14ac:dyDescent="0.3">
      <c r="A3" s="225" t="s">
        <v>22</v>
      </c>
      <c r="B3" s="225"/>
      <c r="C3" s="225"/>
      <c r="D3" s="225"/>
      <c r="E3" s="225"/>
      <c r="F3" s="225"/>
      <c r="G3" s="225"/>
      <c r="H3" s="225"/>
      <c r="I3" s="225"/>
    </row>
    <row r="4" spans="1:9" x14ac:dyDescent="0.3">
      <c r="A4" s="225"/>
      <c r="B4" s="225"/>
      <c r="C4" s="225"/>
      <c r="D4" s="225"/>
      <c r="E4" s="225"/>
      <c r="F4" s="225"/>
      <c r="G4" s="225"/>
      <c r="H4" s="225"/>
      <c r="I4" s="225"/>
    </row>
    <row r="5" spans="1:9" x14ac:dyDescent="0.3">
      <c r="A5" s="226"/>
      <c r="B5" s="226"/>
      <c r="C5" s="226"/>
    </row>
    <row r="6" spans="1:9" x14ac:dyDescent="0.3">
      <c r="A6" s="227" t="s">
        <v>25</v>
      </c>
      <c r="B6" s="227" t="s">
        <v>27</v>
      </c>
      <c r="C6" s="227" t="s">
        <v>26</v>
      </c>
    </row>
    <row r="7" spans="1:9" x14ac:dyDescent="0.3">
      <c r="A7" s="228" t="s">
        <v>56</v>
      </c>
      <c r="B7" s="229" t="s">
        <v>57</v>
      </c>
      <c r="C7" s="230" t="s">
        <v>4</v>
      </c>
    </row>
    <row r="8" spans="1:9" x14ac:dyDescent="0.3">
      <c r="A8" s="228" t="s">
        <v>58</v>
      </c>
      <c r="B8" s="229" t="s">
        <v>59</v>
      </c>
      <c r="C8" s="230" t="s">
        <v>5</v>
      </c>
    </row>
    <row r="9" spans="1:9" ht="24" x14ac:dyDescent="0.3">
      <c r="A9" s="228" t="s">
        <v>60</v>
      </c>
      <c r="B9" s="229" t="s">
        <v>61</v>
      </c>
      <c r="C9" s="230" t="s">
        <v>6</v>
      </c>
    </row>
    <row r="10" spans="1:9" ht="36" x14ac:dyDescent="0.3">
      <c r="A10" s="228" t="s">
        <v>94</v>
      </c>
      <c r="B10" s="229" t="s">
        <v>62</v>
      </c>
      <c r="C10" s="230" t="s">
        <v>7</v>
      </c>
    </row>
    <row r="11" spans="1:9" ht="48" x14ac:dyDescent="0.3">
      <c r="A11" s="228" t="s">
        <v>84</v>
      </c>
      <c r="B11" s="229" t="s">
        <v>63</v>
      </c>
      <c r="C11" s="230" t="s">
        <v>8</v>
      </c>
    </row>
    <row r="12" spans="1:9" x14ac:dyDescent="0.3">
      <c r="A12" s="228" t="s">
        <v>64</v>
      </c>
      <c r="B12" s="229" t="s">
        <v>65</v>
      </c>
      <c r="C12" s="230" t="s">
        <v>9</v>
      </c>
    </row>
    <row r="13" spans="1:9" ht="24" x14ac:dyDescent="0.3">
      <c r="A13" s="228" t="s">
        <v>66</v>
      </c>
      <c r="B13" s="229" t="s">
        <v>67</v>
      </c>
      <c r="C13" s="230" t="s">
        <v>10</v>
      </c>
    </row>
    <row r="14" spans="1:9" ht="24" x14ac:dyDescent="0.3">
      <c r="A14" s="228" t="s">
        <v>68</v>
      </c>
      <c r="B14" s="229" t="s">
        <v>69</v>
      </c>
      <c r="C14" s="230" t="s">
        <v>11</v>
      </c>
    </row>
    <row r="15" spans="1:9" x14ac:dyDescent="0.3">
      <c r="A15" s="228" t="s">
        <v>70</v>
      </c>
      <c r="B15" s="229" t="s">
        <v>71</v>
      </c>
      <c r="C15" s="230" t="s">
        <v>12</v>
      </c>
    </row>
    <row r="16" spans="1:9" x14ac:dyDescent="0.3">
      <c r="A16" s="228" t="s">
        <v>72</v>
      </c>
      <c r="B16" s="229" t="s">
        <v>73</v>
      </c>
      <c r="C16" s="230" t="s">
        <v>13</v>
      </c>
    </row>
    <row r="17" spans="1:3" x14ac:dyDescent="0.3">
      <c r="A17" s="231" t="s">
        <v>74</v>
      </c>
      <c r="B17" s="232" t="s">
        <v>75</v>
      </c>
      <c r="C17" s="233" t="s">
        <v>14</v>
      </c>
    </row>
    <row r="18" spans="1:3" ht="24" x14ac:dyDescent="0.3">
      <c r="A18" s="228" t="s">
        <v>76</v>
      </c>
      <c r="B18" s="229" t="s">
        <v>77</v>
      </c>
      <c r="C18" s="230" t="s">
        <v>15</v>
      </c>
    </row>
    <row r="19" spans="1:3" x14ac:dyDescent="0.3">
      <c r="A19" s="228" t="s">
        <v>82</v>
      </c>
      <c r="B19" s="229" t="s">
        <v>83</v>
      </c>
      <c r="C19" s="230" t="s">
        <v>16</v>
      </c>
    </row>
    <row r="20" spans="1:3" ht="24" x14ac:dyDescent="0.3">
      <c r="A20" s="234" t="s">
        <v>78</v>
      </c>
      <c r="B20" s="235" t="s">
        <v>79</v>
      </c>
      <c r="C20" s="236" t="s">
        <v>17</v>
      </c>
    </row>
    <row r="21" spans="1:3" ht="25.5" customHeight="1" x14ac:dyDescent="0.3">
      <c r="A21" s="234" t="s">
        <v>80</v>
      </c>
      <c r="B21" s="235" t="s">
        <v>81</v>
      </c>
      <c r="C21" s="236" t="s">
        <v>18</v>
      </c>
    </row>
    <row r="22" spans="1:3" x14ac:dyDescent="0.3">
      <c r="A22" s="228" t="s">
        <v>23</v>
      </c>
      <c r="B22" s="229"/>
      <c r="C22" s="230" t="s">
        <v>19</v>
      </c>
    </row>
    <row r="23" spans="1:3" x14ac:dyDescent="0.3">
      <c r="A23" s="228" t="s">
        <v>24</v>
      </c>
      <c r="B23" s="229"/>
      <c r="C23" s="230" t="s">
        <v>20</v>
      </c>
    </row>
    <row r="26" spans="1:3" x14ac:dyDescent="0.3">
      <c r="A26" s="221" t="s">
        <v>145</v>
      </c>
    </row>
    <row r="27" spans="1:3" x14ac:dyDescent="0.3">
      <c r="A27" s="221" t="s">
        <v>140</v>
      </c>
    </row>
    <row r="28" spans="1:3" x14ac:dyDescent="0.3">
      <c r="A28" s="221" t="s">
        <v>141</v>
      </c>
    </row>
    <row r="29" spans="1:3" x14ac:dyDescent="0.3">
      <c r="A29" s="221" t="s">
        <v>142</v>
      </c>
    </row>
    <row r="30" spans="1:3" x14ac:dyDescent="0.3">
      <c r="A30" s="221" t="s">
        <v>143</v>
      </c>
    </row>
    <row r="31" spans="1:3" x14ac:dyDescent="0.3">
      <c r="A31" s="221" t="s">
        <v>144</v>
      </c>
    </row>
  </sheetData>
  <sheetProtection password="CC9A" sheet="1" objects="1" scenarios="1"/>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99"/>
  </sheetPr>
  <dimension ref="B1:G35"/>
  <sheetViews>
    <sheetView topLeftCell="A7" zoomScaleNormal="100" workbookViewId="0">
      <selection activeCell="H19" sqref="H19"/>
    </sheetView>
  </sheetViews>
  <sheetFormatPr baseColWidth="10" defaultRowHeight="14.4" x14ac:dyDescent="0.3"/>
  <cols>
    <col min="1" max="1" width="4.5546875" style="221" customWidth="1"/>
    <col min="2" max="2" width="12.5546875" style="221" customWidth="1"/>
    <col min="3" max="3" width="3.33203125" style="221" customWidth="1"/>
    <col min="4" max="4" width="3.109375" style="221" customWidth="1"/>
    <col min="5" max="5" width="8.5546875" style="221" customWidth="1"/>
    <col min="6" max="6" width="64.109375" style="221" customWidth="1"/>
    <col min="7" max="7" width="17.44140625" style="221" bestFit="1" customWidth="1"/>
    <col min="8" max="16384" width="11.5546875" style="221"/>
  </cols>
  <sheetData>
    <row r="1" spans="2:7" ht="25.2" x14ac:dyDescent="0.45">
      <c r="B1" s="273" t="s">
        <v>290</v>
      </c>
    </row>
    <row r="3" spans="2:7" ht="28.8" x14ac:dyDescent="0.3">
      <c r="B3" s="277" t="s">
        <v>278</v>
      </c>
      <c r="F3" s="276" t="s">
        <v>291</v>
      </c>
    </row>
    <row r="4" spans="2:7" ht="14.4" customHeight="1" x14ac:dyDescent="0.3">
      <c r="B4" s="269" t="s">
        <v>279</v>
      </c>
      <c r="C4" s="269"/>
      <c r="D4" s="279"/>
    </row>
    <row r="5" spans="2:7" ht="7.95" customHeight="1" x14ac:dyDescent="0.3">
      <c r="B5" s="269"/>
      <c r="C5" s="269"/>
      <c r="F5" s="570"/>
    </row>
    <row r="6" spans="2:7" x14ac:dyDescent="0.3">
      <c r="B6" s="269" t="s">
        <v>280</v>
      </c>
      <c r="C6" s="269"/>
      <c r="D6" s="279"/>
      <c r="F6" s="570"/>
    </row>
    <row r="7" spans="2:7" ht="7.95" customHeight="1" x14ac:dyDescent="0.3">
      <c r="B7" s="269"/>
      <c r="C7" s="269"/>
      <c r="F7" s="570"/>
    </row>
    <row r="8" spans="2:7" x14ac:dyDescent="0.3">
      <c r="B8" s="269" t="s">
        <v>281</v>
      </c>
      <c r="C8" s="269"/>
      <c r="D8" s="279"/>
      <c r="F8" s="274"/>
    </row>
    <row r="9" spans="2:7" ht="7.95" customHeight="1" x14ac:dyDescent="0.3">
      <c r="B9" s="269"/>
      <c r="C9" s="269"/>
    </row>
    <row r="10" spans="2:7" x14ac:dyDescent="0.3">
      <c r="B10" s="269" t="s">
        <v>282</v>
      </c>
      <c r="C10" s="269"/>
      <c r="D10" s="279"/>
    </row>
    <row r="12" spans="2:7" x14ac:dyDescent="0.3">
      <c r="B12" s="2" t="s">
        <v>160</v>
      </c>
    </row>
    <row r="13" spans="2:7" ht="19.95" customHeight="1" x14ac:dyDescent="0.3">
      <c r="B13" s="4" t="s">
        <v>149</v>
      </c>
      <c r="F13" s="344">
        <f>'TN-Liste_AEJ_kurz'!D1</f>
        <v>0</v>
      </c>
      <c r="G13" s="346"/>
    </row>
    <row r="14" spans="2:7" ht="19.95" customHeight="1" x14ac:dyDescent="0.3">
      <c r="B14" s="4" t="s">
        <v>179</v>
      </c>
      <c r="F14" s="399">
        <f>Antrag_AEJ_kurz!H5</f>
        <v>0</v>
      </c>
      <c r="G14" s="401"/>
    </row>
    <row r="15" spans="2:7" ht="19.95" customHeight="1" x14ac:dyDescent="0.3">
      <c r="B15" s="4" t="s">
        <v>55</v>
      </c>
      <c r="F15" s="344">
        <f>'TN-Liste_AEJ_kurz'!D3</f>
        <v>0</v>
      </c>
      <c r="G15" s="346"/>
    </row>
    <row r="16" spans="2:7" ht="19.95" customHeight="1" x14ac:dyDescent="0.3">
      <c r="B16" s="221" t="s">
        <v>283</v>
      </c>
      <c r="F16" s="567" t="str">
        <f>IF('TN-Liste_AEJ_kurz'!J3&gt;0,'TN-Liste_AEJ_kurz'!J3,"")</f>
        <v/>
      </c>
      <c r="G16" s="568"/>
    </row>
    <row r="17" spans="2:7" ht="19.95" customHeight="1" x14ac:dyDescent="0.3">
      <c r="B17" s="221" t="s">
        <v>284</v>
      </c>
      <c r="F17" s="567" t="str">
        <f>IF('TN-Liste_AEJ_kurz'!J4&gt;0,'TN-Liste_AEJ_kurz'!J4,"")</f>
        <v/>
      </c>
      <c r="G17" s="568"/>
    </row>
    <row r="19" spans="2:7" s="263" customFormat="1" ht="30" customHeight="1" x14ac:dyDescent="0.3">
      <c r="B19" s="272" t="s">
        <v>108</v>
      </c>
      <c r="C19" s="569" t="s">
        <v>287</v>
      </c>
      <c r="D19" s="569"/>
      <c r="E19" s="569"/>
      <c r="F19" s="272" t="s">
        <v>289</v>
      </c>
      <c r="G19" s="272" t="s">
        <v>288</v>
      </c>
    </row>
    <row r="20" spans="2:7" s="263" customFormat="1" ht="30" customHeight="1" x14ac:dyDescent="0.3">
      <c r="B20" s="278"/>
      <c r="C20" s="566"/>
      <c r="D20" s="566"/>
      <c r="E20" s="566"/>
      <c r="F20" s="278"/>
      <c r="G20" s="280"/>
    </row>
    <row r="21" spans="2:7" s="263" customFormat="1" ht="30" customHeight="1" x14ac:dyDescent="0.3">
      <c r="B21" s="278"/>
      <c r="C21" s="566"/>
      <c r="D21" s="566"/>
      <c r="E21" s="566"/>
      <c r="F21" s="278"/>
      <c r="G21" s="280"/>
    </row>
    <row r="22" spans="2:7" s="263" customFormat="1" ht="30" customHeight="1" x14ac:dyDescent="0.3">
      <c r="B22" s="278"/>
      <c r="C22" s="566"/>
      <c r="D22" s="566"/>
      <c r="E22" s="566"/>
      <c r="F22" s="278"/>
      <c r="G22" s="280"/>
    </row>
    <row r="23" spans="2:7" s="263" customFormat="1" ht="30" customHeight="1" x14ac:dyDescent="0.3">
      <c r="B23" s="278"/>
      <c r="C23" s="566"/>
      <c r="D23" s="566"/>
      <c r="E23" s="566"/>
      <c r="F23" s="278"/>
      <c r="G23" s="280"/>
    </row>
    <row r="24" spans="2:7" s="263" customFormat="1" ht="30" customHeight="1" x14ac:dyDescent="0.3">
      <c r="B24" s="278"/>
      <c r="C24" s="566"/>
      <c r="D24" s="566"/>
      <c r="E24" s="566"/>
      <c r="F24" s="278"/>
      <c r="G24" s="280"/>
    </row>
    <row r="25" spans="2:7" s="263" customFormat="1" ht="30" customHeight="1" x14ac:dyDescent="0.3">
      <c r="B25" s="278"/>
      <c r="C25" s="566"/>
      <c r="D25" s="566"/>
      <c r="E25" s="566"/>
      <c r="F25" s="278"/>
      <c r="G25" s="280"/>
    </row>
    <row r="26" spans="2:7" s="263" customFormat="1" ht="30" customHeight="1" x14ac:dyDescent="0.3">
      <c r="B26" s="278"/>
      <c r="C26" s="566"/>
      <c r="D26" s="566"/>
      <c r="E26" s="566"/>
      <c r="F26" s="278"/>
      <c r="G26" s="280"/>
    </row>
    <row r="27" spans="2:7" s="263" customFormat="1" ht="30" customHeight="1" x14ac:dyDescent="0.3">
      <c r="B27" s="278"/>
      <c r="C27" s="566"/>
      <c r="D27" s="566"/>
      <c r="E27" s="566"/>
      <c r="F27" s="278"/>
      <c r="G27" s="280"/>
    </row>
    <row r="28" spans="2:7" s="263" customFormat="1" ht="30" customHeight="1" x14ac:dyDescent="0.3">
      <c r="B28" s="278"/>
      <c r="C28" s="566"/>
      <c r="D28" s="566"/>
      <c r="E28" s="566"/>
      <c r="F28" s="278"/>
      <c r="G28" s="280"/>
    </row>
    <row r="29" spans="2:7" s="263" customFormat="1" ht="30" customHeight="1" x14ac:dyDescent="0.3">
      <c r="B29" s="278"/>
      <c r="C29" s="566"/>
      <c r="D29" s="566"/>
      <c r="E29" s="566"/>
      <c r="F29" s="278"/>
      <c r="G29" s="280"/>
    </row>
    <row r="30" spans="2:7" s="263" customFormat="1" ht="30" customHeight="1" x14ac:dyDescent="0.3">
      <c r="B30" s="278"/>
      <c r="C30" s="566"/>
      <c r="D30" s="566"/>
      <c r="E30" s="566"/>
      <c r="F30" s="278"/>
      <c r="G30" s="280"/>
    </row>
    <row r="31" spans="2:7" s="263" customFormat="1" ht="30" customHeight="1" x14ac:dyDescent="0.3">
      <c r="B31" s="278"/>
      <c r="C31" s="566"/>
      <c r="D31" s="566"/>
      <c r="E31" s="566"/>
      <c r="F31" s="278"/>
      <c r="G31" s="280"/>
    </row>
    <row r="32" spans="2:7" s="263" customFormat="1" ht="30" customHeight="1" x14ac:dyDescent="0.3">
      <c r="B32" s="278"/>
      <c r="C32" s="566"/>
      <c r="D32" s="566"/>
      <c r="E32" s="566"/>
      <c r="F32" s="278"/>
      <c r="G32" s="280"/>
    </row>
    <row r="33" spans="2:7" s="263" customFormat="1" ht="30" customHeight="1" x14ac:dyDescent="0.3">
      <c r="B33" s="278"/>
      <c r="C33" s="566"/>
      <c r="D33" s="566"/>
      <c r="E33" s="566"/>
      <c r="F33" s="278"/>
      <c r="G33" s="280"/>
    </row>
    <row r="34" spans="2:7" s="263" customFormat="1" ht="30" customHeight="1" x14ac:dyDescent="0.3">
      <c r="F34" s="270" t="s">
        <v>292</v>
      </c>
      <c r="G34" s="275">
        <f>SUM(G20:G33)</f>
        <v>0</v>
      </c>
    </row>
    <row r="35" spans="2:7" s="263" customFormat="1" ht="30" customHeight="1" x14ac:dyDescent="0.3">
      <c r="F35" s="270" t="s">
        <v>293</v>
      </c>
      <c r="G35" s="271">
        <f>9.6*G34</f>
        <v>0</v>
      </c>
    </row>
  </sheetData>
  <sheetProtection password="CC9A" sheet="1" objects="1" scenarios="1"/>
  <mergeCells count="21">
    <mergeCell ref="C20:E20"/>
    <mergeCell ref="C21:E21"/>
    <mergeCell ref="C22:E22"/>
    <mergeCell ref="C23:E23"/>
    <mergeCell ref="F5:F7"/>
    <mergeCell ref="C30:E30"/>
    <mergeCell ref="C31:E31"/>
    <mergeCell ref="C32:E32"/>
    <mergeCell ref="C33:E33"/>
    <mergeCell ref="F13:G13"/>
    <mergeCell ref="F14:G14"/>
    <mergeCell ref="F15:G15"/>
    <mergeCell ref="F16:G16"/>
    <mergeCell ref="F17:G17"/>
    <mergeCell ref="C24:E24"/>
    <mergeCell ref="C25:E25"/>
    <mergeCell ref="C26:E26"/>
    <mergeCell ref="C27:E27"/>
    <mergeCell ref="C28:E28"/>
    <mergeCell ref="C29:E29"/>
    <mergeCell ref="C19:E19"/>
  </mergeCells>
  <conditionalFormatting sqref="G34">
    <cfRule type="cellIs" dxfId="4" priority="6" operator="equal">
      <formula>0</formula>
    </cfRule>
  </conditionalFormatting>
  <conditionalFormatting sqref="G35">
    <cfRule type="cellIs" dxfId="3" priority="5" operator="equal">
      <formula>0</formula>
    </cfRule>
  </conditionalFormatting>
  <conditionalFormatting sqref="F14:G14">
    <cfRule type="cellIs" dxfId="2" priority="3" operator="equal">
      <formula>0</formula>
    </cfRule>
  </conditionalFormatting>
  <conditionalFormatting sqref="F13:G13">
    <cfRule type="cellIs" dxfId="1" priority="2" operator="equal">
      <formula>0</formula>
    </cfRule>
  </conditionalFormatting>
  <conditionalFormatting sqref="F15:G15">
    <cfRule type="cellIs" dxfId="0" priority="1" operator="equal">
      <formula>0</formula>
    </cfRule>
  </conditionalFormatting>
  <dataValidations count="3">
    <dataValidation allowBlank="1" showInputMessage="1" showErrorMessage="1" promptTitle="trifft zu?" prompt="dann bitte hier ein &quot;X&quot; setzen" sqref="D4"/>
    <dataValidation allowBlank="1" showInputMessage="1" showErrorMessage="1" promptTitle="trifft zu?" prompt="dann bitte hier ein &quot;X&quot; setzen" sqref="D6 D8 D10"/>
    <dataValidation allowBlank="1" showInputMessage="1" showErrorMessage="1" prompt="wird vom Bezirksjugend-ring ausgefüllt" sqref="F5:F7"/>
  </dataValidations>
  <pageMargins left="0.35433070866141736" right="0.27559055118110237" top="0.9055118110236221" bottom="0.31496062992125984" header="0.19685039370078741" footer="0.19685039370078741"/>
  <pageSetup paperSize="9" scale="82" orientation="portrait" r:id="rId1"/>
  <headerFooter>
    <oddHeader>&amp;C
&amp;"Roboto,Standard"&amp;24AEJ / JBM   &amp;R&amp;G</oddHeader>
    <oddFooter>&amp;C&amp;"Roboto,Standard"&amp;10Bezirksjugendring Mittelfranken, Gleißbühlstraße 7, 90402 Nürnberg</oddFoot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0"/>
  <sheetViews>
    <sheetView zoomScaleNormal="100" workbookViewId="0">
      <selection activeCell="B2" sqref="B2"/>
    </sheetView>
  </sheetViews>
  <sheetFormatPr baseColWidth="10" defaultRowHeight="14.4" x14ac:dyDescent="0.3"/>
  <cols>
    <col min="1" max="1" width="11.5546875" style="221"/>
    <col min="2" max="2" width="7" style="221" customWidth="1"/>
    <col min="3" max="3" width="143.88671875" style="221" customWidth="1"/>
    <col min="4" max="16384" width="11.5546875" style="221"/>
  </cols>
  <sheetData>
    <row r="1" spans="2:3" ht="44.4" customHeight="1" x14ac:dyDescent="0.3"/>
    <row r="2" spans="2:3" s="263" customFormat="1" ht="30" customHeight="1" x14ac:dyDescent="0.3">
      <c r="B2" s="262" t="s">
        <v>263</v>
      </c>
      <c r="C2" s="262"/>
    </row>
    <row r="3" spans="2:3" s="264" customFormat="1" ht="75" customHeight="1" x14ac:dyDescent="0.3">
      <c r="B3" s="571" t="s">
        <v>264</v>
      </c>
      <c r="C3" s="571"/>
    </row>
    <row r="4" spans="2:3" s="267" customFormat="1" ht="90" customHeight="1" x14ac:dyDescent="0.3">
      <c r="B4" s="265" t="s">
        <v>265</v>
      </c>
      <c r="C4" s="266" t="s">
        <v>271</v>
      </c>
    </row>
    <row r="5" spans="2:3" s="267" customFormat="1" ht="30" customHeight="1" x14ac:dyDescent="0.3">
      <c r="B5" s="266"/>
      <c r="C5" s="266" t="s">
        <v>262</v>
      </c>
    </row>
    <row r="6" spans="2:3" s="267" customFormat="1" ht="30" customHeight="1" x14ac:dyDescent="0.3">
      <c r="B6" s="268" t="s">
        <v>266</v>
      </c>
      <c r="C6" s="266" t="s">
        <v>272</v>
      </c>
    </row>
    <row r="7" spans="2:3" s="267" customFormat="1" ht="30" customHeight="1" x14ac:dyDescent="0.3">
      <c r="B7" s="268" t="s">
        <v>267</v>
      </c>
      <c r="C7" s="266" t="s">
        <v>273</v>
      </c>
    </row>
    <row r="8" spans="2:3" s="267" customFormat="1" ht="45" customHeight="1" x14ac:dyDescent="0.3">
      <c r="B8" s="268" t="s">
        <v>268</v>
      </c>
      <c r="C8" s="266" t="s">
        <v>274</v>
      </c>
    </row>
    <row r="9" spans="2:3" s="267" customFormat="1" ht="30" customHeight="1" x14ac:dyDescent="0.3">
      <c r="B9" s="268" t="s">
        <v>269</v>
      </c>
      <c r="C9" s="266" t="s">
        <v>275</v>
      </c>
    </row>
    <row r="10" spans="2:3" s="267" customFormat="1" ht="30" customHeight="1" x14ac:dyDescent="0.3">
      <c r="B10" s="268" t="s">
        <v>270</v>
      </c>
      <c r="C10" s="266" t="s">
        <v>276</v>
      </c>
    </row>
  </sheetData>
  <sheetProtection password="CC9A" sheet="1" objects="1" scenarios="1"/>
  <mergeCells count="1">
    <mergeCell ref="B3:C3"/>
  </mergeCells>
  <pageMargins left="0.35433070866141736" right="0.27559055118110237" top="0.9055118110236221" bottom="0.31496062992125984" header="0.19685039370078741" footer="0.19685039370078741"/>
  <pageSetup paperSize="9" scale="82" orientation="landscape" r:id="rId1"/>
  <headerFooter>
    <oddHeader>&amp;C
&amp;"Roboto,Standard"&amp;24AEJ kurz   &amp;R&amp;G</oddHeader>
    <oddFooter>&amp;C&amp;"Roboto,Standard"&amp;10Bezirksjugendring Mittelfranken, Gleißbühlstraße 7, 90402 Nürnberg</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9</vt:i4>
      </vt:variant>
    </vt:vector>
  </HeadingPairs>
  <TitlesOfParts>
    <vt:vector size="16" baseType="lpstr">
      <vt:lpstr>so gehts</vt:lpstr>
      <vt:lpstr>TN-Liste_AEJ_kurz</vt:lpstr>
      <vt:lpstr>Antrag_AEJ_kurz</vt:lpstr>
      <vt:lpstr>Zuweisungsbescheid AEJ_kurz</vt:lpstr>
      <vt:lpstr>Themenschlüssel</vt:lpstr>
      <vt:lpstr>Stundenzettel</vt:lpstr>
      <vt:lpstr>FöRiLi_kurz</vt:lpstr>
      <vt:lpstr>Antrag_AEJ_kurz!Druckbereich</vt:lpstr>
      <vt:lpstr>FöRiLi_kurz!Druckbereich</vt:lpstr>
      <vt:lpstr>'so gehts'!Druckbereich</vt:lpstr>
      <vt:lpstr>Stundenzettel!Druckbereich</vt:lpstr>
      <vt:lpstr>'TN-Liste_AEJ_kurz'!Druckbereich</vt:lpstr>
      <vt:lpstr>'Zuweisungsbescheid AEJ_kurz'!Druckbereich</vt:lpstr>
      <vt:lpstr>'TN-Liste_AEJ_kurz'!Drucktitel</vt:lpstr>
      <vt:lpstr>Kennzeichen</vt:lpstr>
      <vt:lpstr>Themenschwerpunkte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BJR</dc:creator>
  <cp:lastModifiedBy>Andrea Niebler Bezirksjugendring Mittelfranken</cp:lastModifiedBy>
  <cp:lastPrinted>2018-10-31T16:10:43Z</cp:lastPrinted>
  <dcterms:created xsi:type="dcterms:W3CDTF">2009-01-16T09:25:25Z</dcterms:created>
  <dcterms:modified xsi:type="dcterms:W3CDTF">2019-01-08T13:05:11Z</dcterms:modified>
</cp:coreProperties>
</file>