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240" yWindow="12" windowWidth="18732" windowHeight="8112" tabRatio="547" activeTab="2"/>
  </bookViews>
  <sheets>
    <sheet name="so gehts" sheetId="16" r:id="rId1"/>
    <sheet name="TN-Liste_AEJ" sheetId="14" r:id="rId2"/>
    <sheet name="Antrag_AEJ" sheetId="8" r:id="rId3"/>
    <sheet name="Zuweisungsbescheid AEJ" sheetId="17" r:id="rId4"/>
    <sheet name="Themenschlüssel" sheetId="5" r:id="rId5"/>
    <sheet name="Stundenzettel" sheetId="18" r:id="rId6"/>
  </sheets>
  <externalReferences>
    <externalReference r:id="rId7"/>
    <externalReference r:id="rId8"/>
    <externalReference r:id="rId9"/>
  </externalReferences>
  <definedNames>
    <definedName name="_xlnm.Print_Area" localSheetId="2">Antrag_AEJ!$A$1:$AD$94</definedName>
    <definedName name="_xlnm.Print_Area" localSheetId="0">'so gehts'!$A$1:$W$25</definedName>
    <definedName name="_xlnm.Print_Area" localSheetId="5">Stundenzettel!$A$1:$G$35</definedName>
    <definedName name="_xlnm.Print_Area" localSheetId="1">'TN-Liste_AEJ'!$A$1:$J$148</definedName>
    <definedName name="_xlnm.Print_Area" localSheetId="3">'Zuweisungsbescheid AEJ'!$A$1:$AE$54</definedName>
    <definedName name="_xlnm.Print_Titles" localSheetId="1">'TN-Liste_AEJ'!$1:$5</definedName>
    <definedName name="Kennzeichen" localSheetId="5">[1]Themenschlüssel!$A$27:$A$31</definedName>
    <definedName name="Kennzeichen">Themenschlüssel!$A$27:$A$31</definedName>
    <definedName name="Themenschwerpunkte" localSheetId="0">[2]Themenschlüssel!$B$7:$B$23</definedName>
    <definedName name="Themenschwerpunkte" localSheetId="5">[1]Themenschlüssel!$A$7:$A$23</definedName>
    <definedName name="Themenschwerpunkte" localSheetId="3">[3]Themenschlüssel!$B$7:$B$23</definedName>
    <definedName name="Themenschwerpunkte">Themenschlüssel!$A$7:$A$23</definedName>
  </definedNames>
  <calcPr calcId="145621"/>
</workbook>
</file>

<file path=xl/calcChain.xml><?xml version="1.0" encoding="utf-8"?>
<calcChain xmlns="http://schemas.openxmlformats.org/spreadsheetml/2006/main">
  <c r="L33" i="17" l="1"/>
  <c r="Z54" i="8" l="1"/>
  <c r="I13" i="8" l="1"/>
  <c r="I12" i="8"/>
  <c r="F17" i="18" l="1"/>
  <c r="F16" i="18"/>
  <c r="F15" i="18"/>
  <c r="F14" i="18"/>
  <c r="F13" i="18" l="1"/>
  <c r="G34" i="18"/>
  <c r="G35" i="18" s="1"/>
  <c r="L35" i="8"/>
  <c r="AA43" i="8" s="1"/>
  <c r="T50" i="17" l="1"/>
  <c r="N16" i="17" l="1"/>
  <c r="L16" i="17"/>
  <c r="N12" i="17"/>
  <c r="L12" i="17"/>
  <c r="L44" i="8" l="1"/>
  <c r="AA4" i="8" l="1"/>
  <c r="N9" i="14" l="1"/>
  <c r="N10" i="14"/>
  <c r="N11" i="14"/>
  <c r="N12" i="14"/>
  <c r="N13" i="14"/>
  <c r="N14" i="14"/>
  <c r="N15" i="14"/>
  <c r="N16" i="14"/>
  <c r="N17" i="14"/>
  <c r="N18" i="14"/>
  <c r="N19" i="14"/>
  <c r="N20" i="14"/>
  <c r="N21" i="14"/>
  <c r="N22" i="14"/>
  <c r="N23" i="14"/>
  <c r="N24" i="14"/>
  <c r="N25" i="14"/>
  <c r="N26" i="14"/>
  <c r="N27" i="14"/>
  <c r="N8" i="14"/>
  <c r="N7" i="14" l="1"/>
  <c r="L31" i="17"/>
  <c r="B31" i="17"/>
  <c r="I5" i="17"/>
  <c r="AB23" i="17"/>
  <c r="AB24" i="17"/>
  <c r="AB25" i="17"/>
  <c r="AB26" i="17"/>
  <c r="AB27" i="17"/>
  <c r="AB28" i="17"/>
  <c r="AB29" i="17"/>
  <c r="AB22" i="17"/>
  <c r="AB21" i="17"/>
  <c r="V40" i="17"/>
  <c r="V39" i="17"/>
  <c r="G40" i="17"/>
  <c r="G39" i="17"/>
  <c r="L28" i="17"/>
  <c r="L29" i="17"/>
  <c r="L30" i="17"/>
  <c r="B28" i="17"/>
  <c r="B29" i="17"/>
  <c r="B30" i="17"/>
  <c r="L27" i="17"/>
  <c r="B27" i="17"/>
  <c r="L24" i="17"/>
  <c r="L22" i="17"/>
  <c r="L21" i="17"/>
  <c r="N43" i="14"/>
  <c r="N42" i="14"/>
  <c r="N41" i="14"/>
  <c r="N34" i="14"/>
  <c r="N36" i="14"/>
  <c r="N35" i="14"/>
  <c r="U14" i="14"/>
  <c r="AC17" i="17" s="1"/>
  <c r="U13" i="14"/>
  <c r="AC16" i="17" s="1"/>
  <c r="U12" i="14"/>
  <c r="W16" i="17" s="1"/>
  <c r="U11" i="14"/>
  <c r="V11" i="14"/>
  <c r="V10" i="14"/>
  <c r="U10" i="14"/>
  <c r="L18" i="14"/>
  <c r="M18" i="14"/>
  <c r="L19" i="14"/>
  <c r="M19" i="14"/>
  <c r="L20" i="14"/>
  <c r="M20" i="14"/>
  <c r="L21" i="14"/>
  <c r="M21" i="14"/>
  <c r="L22" i="14"/>
  <c r="M22" i="14"/>
  <c r="L23" i="14"/>
  <c r="M23" i="14"/>
  <c r="L24" i="14"/>
  <c r="M24" i="14"/>
  <c r="L25" i="14"/>
  <c r="M25" i="14"/>
  <c r="L26" i="14"/>
  <c r="M26" i="14"/>
  <c r="L27" i="14"/>
  <c r="M27" i="14"/>
  <c r="M9" i="14"/>
  <c r="M10" i="14"/>
  <c r="M11" i="14"/>
  <c r="M12" i="14"/>
  <c r="M13" i="14"/>
  <c r="M14" i="14"/>
  <c r="M15" i="14"/>
  <c r="M16" i="14"/>
  <c r="M17" i="14"/>
  <c r="M8" i="14"/>
  <c r="L8" i="14"/>
  <c r="L9" i="14"/>
  <c r="L10" i="14"/>
  <c r="L11" i="14"/>
  <c r="L12" i="14"/>
  <c r="L13" i="14"/>
  <c r="L14" i="14"/>
  <c r="L15" i="14"/>
  <c r="L16" i="14"/>
  <c r="L17" i="14"/>
  <c r="Q12" i="14" l="1"/>
  <c r="AC13" i="17"/>
  <c r="R12" i="14"/>
  <c r="AA13" i="17"/>
  <c r="R8" i="14"/>
  <c r="R9" i="14" s="1"/>
  <c r="Q8" i="14"/>
  <c r="Q9" i="14" s="1"/>
  <c r="Q10" i="14" l="1"/>
  <c r="Q11" i="14" s="1"/>
  <c r="AC12" i="17" s="1"/>
  <c r="R10" i="14"/>
  <c r="I9" i="17"/>
  <c r="I8" i="17"/>
  <c r="AA4" i="17"/>
  <c r="H4" i="17"/>
  <c r="I6" i="17"/>
  <c r="AB32" i="17"/>
  <c r="AB30" i="17"/>
  <c r="R11" i="14" l="1"/>
  <c r="AA12" i="17" s="1"/>
  <c r="L17" i="17"/>
  <c r="L13" i="17"/>
  <c r="AA5" i="8" l="1"/>
  <c r="AA5" i="17" s="1"/>
  <c r="H6" i="8"/>
  <c r="H4" i="8"/>
  <c r="M18" i="8" l="1"/>
  <c r="M17" i="8"/>
  <c r="M16" i="8"/>
  <c r="K18" i="8"/>
  <c r="K17" i="8"/>
  <c r="K16" i="8"/>
  <c r="K24" i="8" l="1"/>
  <c r="AB29" i="8" l="1"/>
  <c r="AB28" i="8"/>
  <c r="V28" i="8"/>
  <c r="M24" i="8"/>
  <c r="Y6" i="8" l="1"/>
  <c r="AB24" i="8"/>
  <c r="Z24" i="8"/>
  <c r="AB16" i="8"/>
  <c r="AB17" i="8" s="1"/>
  <c r="AB18" i="8" s="1"/>
  <c r="AB19" i="8" s="1"/>
  <c r="AB20" i="8" s="1"/>
  <c r="Z16" i="8"/>
  <c r="Z17" i="8" s="1"/>
  <c r="Z18" i="8" l="1"/>
  <c r="Z19" i="8" s="1"/>
  <c r="Z20" i="8" s="1"/>
  <c r="Z6" i="17"/>
  <c r="Z25" i="8"/>
  <c r="AB25" i="8"/>
  <c r="AA41" i="8"/>
  <c r="T12" i="8" l="1"/>
  <c r="T8" i="17" s="1"/>
  <c r="AB21" i="8"/>
  <c r="Z21" i="8"/>
  <c r="L34" i="8" l="1"/>
  <c r="L23" i="17" s="1"/>
  <c r="AB31" i="17" l="1"/>
  <c r="AB33" i="17" s="1"/>
  <c r="AB34" i="17" s="1"/>
  <c r="K25" i="8"/>
  <c r="M19" i="8"/>
  <c r="K19" i="8"/>
  <c r="T13" i="8"/>
  <c r="T9" i="17" s="1"/>
  <c r="AC8" i="8"/>
  <c r="AC9" i="8"/>
  <c r="AC10" i="8"/>
  <c r="K20" i="8" l="1"/>
  <c r="AA42" i="8"/>
  <c r="AA44" i="8" l="1"/>
  <c r="L47" i="8" l="1"/>
  <c r="X47" i="8" s="1"/>
  <c r="AA45" i="8"/>
  <c r="L36" i="17" l="1"/>
  <c r="Z36" i="17" l="1"/>
</calcChain>
</file>

<file path=xl/comments1.xml><?xml version="1.0" encoding="utf-8"?>
<comments xmlns="http://schemas.openxmlformats.org/spreadsheetml/2006/main">
  <authors>
    <author>Christian Heilmeier</author>
    <author>Andrea Niebler Bezirksjugendring Mittelfranken</author>
  </authors>
  <commentList>
    <comment ref="H4" authorId="0">
      <text>
        <r>
          <rPr>
            <sz val="8"/>
            <color indexed="81"/>
            <rFont val="Roboto"/>
          </rPr>
          <t>Kriterium für Vor- und Vollständigkeitsprüfung auf Richtigkeit.
Füllt sich über Teilnehmendenliste aus</t>
        </r>
      </text>
    </comment>
    <comment ref="AA4" authorId="0">
      <text>
        <r>
          <rPr>
            <sz val="8"/>
            <color indexed="81"/>
            <rFont val="Roboto"/>
          </rPr>
          <t>Kriterium für Vor- und Vollständigkeitsprüfung auf Richtigkeit.
Füllt sich über Teilnehmendenliste aus.</t>
        </r>
      </text>
    </comment>
    <comment ref="H6" authorId="1">
      <text>
        <r>
          <rPr>
            <sz val="8"/>
            <color indexed="81"/>
            <rFont val="Roboto"/>
          </rPr>
          <t>Kriterium für Vor- und Vollständigkeitsprüfung auf Richtigkeit.
Füllt sich über Teilnehmendenliste aus</t>
        </r>
      </text>
    </comment>
    <comment ref="I8" authorId="0">
      <text>
        <r>
          <rPr>
            <sz val="8"/>
            <color indexed="81"/>
            <rFont val="Roboto"/>
          </rPr>
          <t>Kriterium für Vollständigkeits- und Vorprüfung auf Richtigkeit.
Mindestens eine Eingabe ist notwendig.</t>
        </r>
      </text>
    </comment>
    <comment ref="I12" authorId="0">
      <text>
        <r>
          <rPr>
            <sz val="8"/>
            <color indexed="81"/>
            <rFont val="Roboto"/>
          </rPr>
          <t>Füllt sich über Teilnehmendenliste aus.</t>
        </r>
      </text>
    </comment>
    <comment ref="T12" authorId="0">
      <text>
        <r>
          <rPr>
            <sz val="8"/>
            <color indexed="81"/>
            <rFont val="Roboto"/>
          </rPr>
          <t>Bei Beginn und Ende am gleichen Tag wird ein Tag berechnet. Ab einer Nacht wird als Minimum 1 Tag angegeben.</t>
        </r>
      </text>
    </comment>
    <comment ref="I13" authorId="0">
      <text>
        <r>
          <rPr>
            <sz val="8"/>
            <color indexed="81"/>
            <rFont val="Roboto"/>
          </rPr>
          <t>Füllt sich über Teilnehmendenliste aus.</t>
        </r>
      </text>
    </comment>
    <comment ref="T13" authorId="0">
      <text>
        <r>
          <rPr>
            <sz val="8"/>
            <color indexed="81"/>
            <rFont val="Roboto"/>
          </rPr>
          <t>Minimale Soll-Zeitstunden basierend auf der minimalen Dauer in Tagen.</t>
        </r>
      </text>
    </comment>
    <comment ref="B15" authorId="0">
      <text>
        <r>
          <rPr>
            <sz val="8"/>
            <color indexed="81"/>
            <rFont val="Roboto"/>
          </rPr>
          <t>Füllt sich über Teilnehmendenliste aus.</t>
        </r>
      </text>
    </comment>
    <comment ref="L33" authorId="0">
      <text>
        <r>
          <rPr>
            <sz val="8"/>
            <color indexed="81"/>
            <rFont val="Roboto"/>
          </rPr>
          <t xml:space="preserve">Freiwillige (d.h. unentgeltliche) Arbeitsleistungen sind durch Stundenzettel nachzuweisen. </t>
        </r>
      </text>
    </comment>
    <comment ref="B35" authorId="1">
      <text>
        <r>
          <rPr>
            <sz val="8"/>
            <color indexed="81"/>
            <rFont val="Roboto"/>
          </rPr>
          <t xml:space="preserve">Unentgeltliche Sachleistungen sind bis zur Höhe von 80 % der angemessenen Unternehmerpreise zuwendungsfähig. </t>
        </r>
      </text>
    </comment>
    <comment ref="I35" authorId="1">
      <text>
        <r>
          <rPr>
            <sz val="8"/>
            <color indexed="81"/>
            <rFont val="Roboto"/>
          </rPr>
          <t>hier bitte den Betrag (€) der tatsächlichen unentgeltlichen Sachleistungen eintragen - die förderfähigen 80 % werden bei p) Ausgaben (Zeile 43) übernommen</t>
        </r>
      </text>
    </comment>
    <comment ref="AA43" authorId="1">
      <text>
        <r>
          <rPr>
            <sz val="8"/>
            <color indexed="81"/>
            <rFont val="Roboto"/>
          </rPr>
          <t>da unentgeltliche Sachleistungen nur bis zur Höhe von 80 % der angemessenen Unternehmerpreise zuwendungsfähig sind, werden hier nur 80 % von o) Einnahmen (Zeile 35) übernommen.</t>
        </r>
      </text>
    </comment>
    <comment ref="L47" authorId="0">
      <text>
        <r>
          <rPr>
            <sz val="8"/>
            <color indexed="81"/>
            <rFont val="Roboto"/>
          </rPr>
          <t>Muss größer 0 sein, ansonsten ist die Maßnahme nicht förderfähig.</t>
        </r>
      </text>
    </comment>
    <comment ref="X47" authorId="0">
      <text>
        <r>
          <rPr>
            <b/>
            <sz val="8"/>
            <color indexed="81"/>
            <rFont val="Roboto"/>
          </rPr>
          <t>Bagatellgrenze</t>
        </r>
        <r>
          <rPr>
            <sz val="8"/>
            <color indexed="81"/>
            <rFont val="Roboto"/>
          </rPr>
          <t xml:space="preserve"> 
Gefördert werden nur Maßnahmen, bei denen sich mindestens eine Zuwendung in Höhe von 200 € ergibt.
</t>
        </r>
        <r>
          <rPr>
            <b/>
            <sz val="8"/>
            <color indexed="81"/>
            <rFont val="Roboto"/>
          </rPr>
          <t>Höhe der Zuwendung</t>
        </r>
        <r>
          <rPr>
            <sz val="8"/>
            <color indexed="81"/>
            <rFont val="Roboto"/>
          </rPr>
          <t xml:space="preserve">
Die Zuwendung beträgt bis zu 70 % der zuwendungsfähigen und angemessenen Ausgaben. Die Zuwendung darf den Fehlbetrag nicht überschreiten. Bei Cent-Beträgen wird auf ganze Euro abgerundet.</t>
        </r>
      </text>
    </comment>
    <comment ref="F50" authorId="1">
      <text>
        <r>
          <rPr>
            <sz val="8"/>
            <color indexed="81"/>
            <rFont val="Roboto"/>
          </rPr>
          <t>Kriterium für Vor- und Vollständigkeitsprüfung auf Richtigkeit.</t>
        </r>
      </text>
    </comment>
    <comment ref="F51" authorId="0">
      <text>
        <r>
          <rPr>
            <sz val="8"/>
            <color indexed="81"/>
            <rFont val="Roboto"/>
          </rPr>
          <t>Kriterium für Vor- und Vollständigkeitsprüfung auf Richtigkeit.</t>
        </r>
      </text>
    </comment>
    <comment ref="B53" authorId="0">
      <text>
        <r>
          <rPr>
            <sz val="8"/>
            <color indexed="81"/>
            <rFont val="Roboto"/>
          </rPr>
          <t>Kriterien für Vor- und Vollständigkeits-prüfung auf Richtigkeit, wobei s), t) u. u) optional sind.</t>
        </r>
      </text>
    </comment>
    <comment ref="A57" authorId="1">
      <text>
        <r>
          <rPr>
            <sz val="8"/>
            <color indexed="81"/>
            <rFont val="Roboto"/>
          </rPr>
          <t>freiwillige (d.h. unentgeltliche) Arbeitsleistungen sind durch Stundenzettel nachzuweisen; vgl. o) Einnahmen (Zeile 33)</t>
        </r>
      </text>
    </comment>
    <comment ref="Z63" authorId="1">
      <text>
        <r>
          <rPr>
            <sz val="8"/>
            <color indexed="81"/>
            <rFont val="Roboto"/>
          </rPr>
          <t>Kriterien für Vor- und Vollständigkeitsprüfung auf Richtigkeit,</t>
        </r>
      </text>
    </comment>
  </commentList>
</comments>
</file>

<file path=xl/comments2.xml><?xml version="1.0" encoding="utf-8"?>
<comments xmlns="http://schemas.openxmlformats.org/spreadsheetml/2006/main">
  <authors>
    <author>Andrea Niebler Bezirksjugendring Mittelfranken</author>
    <author>Christian Heilmeier</author>
  </authors>
  <commentList>
    <comment ref="B1" author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text>
        <r>
          <rPr>
            <sz val="8"/>
            <color indexed="81"/>
            <rFont val="Roboto"/>
          </rPr>
          <t>Füllt sich über Teilnehmendenliste aus.</t>
        </r>
      </text>
    </comment>
    <comment ref="F15" authorId="0">
      <text>
        <r>
          <rPr>
            <sz val="8"/>
            <color indexed="81"/>
            <rFont val="Roboto"/>
          </rPr>
          <t>Füllt sich über Teilnehmendenliste aus.</t>
        </r>
      </text>
    </comment>
    <comment ref="F16" authorId="1">
      <text>
        <r>
          <rPr>
            <sz val="8"/>
            <color indexed="81"/>
            <rFont val="Roboto"/>
          </rPr>
          <t>Füllt sich über Teilnehmendenliste aus.</t>
        </r>
      </text>
    </comment>
    <comment ref="F17" authorId="1">
      <text>
        <r>
          <rPr>
            <sz val="8"/>
            <color indexed="81"/>
            <rFont val="Roboto"/>
          </rPr>
          <t>Füllt sich über Teilnehmendenliste aus.</t>
        </r>
      </text>
    </comment>
  </commentList>
</comments>
</file>

<file path=xl/sharedStrings.xml><?xml version="1.0" encoding="utf-8"?>
<sst xmlns="http://schemas.openxmlformats.org/spreadsheetml/2006/main" count="519" uniqueCount="356">
  <si>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</si>
  <si>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</si>
  <si>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</si>
  <si>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</si>
  <si>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</si>
  <si>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</si>
  <si>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</si>
  <si>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</si>
  <si>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</si>
  <si>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</si>
  <si>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</si>
  <si>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</si>
  <si>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</si>
  <si>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</si>
  <si>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</si>
  <si>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</si>
  <si>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</si>
  <si>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</si>
  <si>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</si>
  <si>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</si>
  <si>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</si>
  <si>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</si>
  <si>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</si>
  <si>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</si>
  <si>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</si>
  <si>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</si>
  <si>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</si>
  <si>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</si>
  <si>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</si>
  <si>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</si>
  <si>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</si>
  <si>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</si>
  <si>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</si>
  <si>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</si>
  <si>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PLZ d. Antragsstellers</t>
  </si>
  <si>
    <t>TN-Auflistungen</t>
  </si>
  <si>
    <t>Einnahmen</t>
  </si>
  <si>
    <t>Betrag</t>
  </si>
  <si>
    <t>Fahrtkosten</t>
  </si>
  <si>
    <t>Verpflegung/Übernachtung</t>
  </si>
  <si>
    <t>Arbeits- und Hilfsmittel</t>
  </si>
  <si>
    <t>Fehlbetrag</t>
  </si>
  <si>
    <t>a)</t>
  </si>
  <si>
    <t>b)</t>
  </si>
  <si>
    <t>c)</t>
  </si>
  <si>
    <t>d)</t>
  </si>
  <si>
    <t>Themenschwerpunkte</t>
  </si>
  <si>
    <t>e)</t>
  </si>
  <si>
    <t>(bis zu drei Nennungen)</t>
  </si>
  <si>
    <t>Zeitstunden erreicht?</t>
  </si>
  <si>
    <t>Teilnehmende 15 bis unter 18 Jahre</t>
  </si>
  <si>
    <t>Teilnehmende 18 bis unter 27 Jahre</t>
  </si>
  <si>
    <t>Teilnehmende 27 Jahre und älter</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</si>
  <si>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</si>
  <si>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</si>
  <si>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</si>
  <si>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</si>
  <si>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</si>
  <si>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</si>
  <si>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</si>
  <si>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</si>
  <si>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</si>
  <si>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</si>
  <si>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</si>
  <si>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</si>
  <si>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</si>
  <si>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</si>
  <si>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</si>
  <si>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</si>
  <si>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</si>
  <si>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</si>
  <si>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</si>
  <si>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</si>
  <si>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</si>
  <si>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</si>
  <si>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</si>
  <si>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</si>
  <si>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</si>
  <si>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</si>
  <si>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</si>
  <si>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</si>
  <si>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</si>
  <si>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</si>
  <si>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</si>
  <si>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</si>
  <si>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</si>
  <si>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</si>
  <si>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</si>
  <si>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</si>
  <si>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</si>
  <si>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</si>
  <si>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</si>
  <si>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</si>
  <si>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</si>
  <si>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</si>
  <si>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</si>
  <si>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</si>
  <si>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</si>
  <si>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</si>
  <si>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</si>
  <si>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</si>
  <si>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</si>
  <si>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</si>
  <si>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</si>
  <si>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</si>
  <si>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</si>
  <si>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</si>
  <si>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</si>
  <si>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</si>
  <si>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</si>
  <si>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</si>
  <si>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</si>
  <si>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</si>
  <si>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</si>
  <si>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Antragsteller:</t>
  </si>
  <si>
    <t>Bezeichnung der Maßnahme:</t>
  </si>
  <si>
    <t>Beginn am:</t>
  </si>
  <si>
    <t>Ende am:</t>
  </si>
  <si>
    <t>Nr.</t>
  </si>
  <si>
    <t>Alter</t>
  </si>
  <si>
    <t>Kennz. (s.u.)</t>
  </si>
  <si>
    <t>18-&lt;27</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</si>
  <si>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</si>
  <si>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</si>
  <si>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</si>
  <si>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</si>
  <si>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</si>
  <si>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</si>
  <si>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</si>
  <si>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</si>
  <si>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</si>
  <si>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</si>
  <si>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</si>
  <si>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</si>
  <si>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</si>
  <si>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</si>
  <si>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</si>
  <si>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</si>
  <si>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</si>
  <si>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</si>
  <si>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</si>
  <si>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</si>
  <si>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</si>
  <si>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</si>
  <si>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</si>
  <si>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</si>
  <si>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</si>
  <si>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</si>
  <si>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</si>
  <si>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</si>
  <si>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</si>
  <si>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</si>
  <si>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</si>
  <si>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</si>
  <si>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</si>
  <si>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</si>
  <si>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</si>
  <si>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</si>
  <si>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</si>
  <si>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</si>
  <si>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</si>
  <si>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</si>
  <si>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</si>
  <si>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</si>
  <si>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</si>
  <si>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</si>
  <si>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</si>
  <si>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</si>
  <si>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</si>
  <si>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</si>
  <si>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</si>
  <si>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</si>
  <si>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</si>
  <si>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</si>
  <si>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</si>
  <si>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</si>
  <si>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</si>
  <si>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</si>
  <si>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15-&lt;18</t>
  </si>
  <si>
    <t>m</t>
  </si>
  <si>
    <t>w</t>
  </si>
  <si>
    <t>EA</t>
  </si>
  <si>
    <t>HA</t>
  </si>
  <si>
    <t>HO</t>
  </si>
  <si>
    <t>PR</t>
  </si>
  <si>
    <t>SO</t>
  </si>
  <si>
    <t>Kennzeichen:</t>
  </si>
  <si>
    <t>&gt;=27</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</si>
  <si>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</si>
  <si>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</si>
  <si>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</si>
  <si>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</si>
  <si>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</si>
  <si>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</si>
  <si>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</si>
  <si>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</si>
  <si>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</si>
  <si>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</si>
  <si>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</si>
  <si>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</si>
  <si>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</si>
  <si>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</si>
  <si>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</si>
  <si>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</si>
  <si>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</si>
  <si>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</si>
  <si>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</si>
  <si>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</si>
  <si>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</si>
  <si>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</si>
  <si>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</si>
  <si>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</si>
  <si>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</si>
  <si>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</si>
  <si>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</si>
  <si>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</si>
  <si>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</si>
  <si>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</si>
  <si>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</si>
  <si>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</si>
  <si>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</si>
  <si>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</si>
  <si>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</si>
  <si>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</si>
  <si>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</si>
  <si>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</si>
  <si>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</si>
  <si>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</si>
  <si>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</si>
  <si>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</si>
  <si>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</si>
  <si>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</si>
  <si>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Zwischensumme</t>
  </si>
  <si>
    <t>Referierende/
pädagogisch tätige Personen</t>
  </si>
  <si>
    <t>KJR/SJR/Verband</t>
  </si>
  <si>
    <t>vom Bezirksjugendring Mittelfranken auszufüllen:</t>
  </si>
  <si>
    <t>B. Teilnehmende</t>
  </si>
  <si>
    <t>A. Referierende/verantwortliche Personen</t>
  </si>
  <si>
    <t>PLZ</t>
  </si>
  <si>
    <t>Wohnort</t>
  </si>
  <si>
    <t>Zuname</t>
  </si>
  <si>
    <t>Vorname</t>
  </si>
  <si>
    <t>ehrenamtlich/pädagogisch tätige Personen</t>
  </si>
  <si>
    <t>haupt-/nebenberuflich tätige Personen</t>
  </si>
  <si>
    <t>Praktikant*innen</t>
  </si>
  <si>
    <t>Antragssteller</t>
  </si>
  <si>
    <t>70 % der förderfähigen Ausgaben</t>
  </si>
  <si>
    <t>Förderung der Aus- und Fortbildung von ehrenamtlichen Jugendleiter*innen (AEJ) 
aus Mitteln des Kinder- und Jugendprogramms der Bayerischen Staatsregierung</t>
  </si>
  <si>
    <t>p)</t>
  </si>
  <si>
    <t>sonstige Personen</t>
  </si>
  <si>
    <t>Referierende/verantwortliche Personen gesamt</t>
  </si>
  <si>
    <t>Programm/Bericht, aus dem ersichtlich ist:</t>
  </si>
  <si>
    <t>die Zielsetzung (ggf. Teilziele) der Maßnahme</t>
  </si>
  <si>
    <t>die jeweiligen Inhalte</t>
  </si>
  <si>
    <t>die angewandten Methoden</t>
  </si>
  <si>
    <t>q)</t>
  </si>
  <si>
    <t>Einladung in einem druckbaren Format</t>
  </si>
  <si>
    <r>
      <rPr>
        <b/>
        <sz val="11"/>
        <color theme="1"/>
        <rFont val="Roboto"/>
      </rPr>
      <t>EA</t>
    </r>
    <r>
      <rPr>
        <sz val="11"/>
        <color theme="1"/>
        <rFont val="Roboto"/>
      </rPr>
      <t xml:space="preserve"> (ehrenamtlich. MA), </t>
    </r>
    <r>
      <rPr>
        <b/>
        <sz val="11"/>
        <color theme="1"/>
        <rFont val="Roboto"/>
      </rPr>
      <t>HA</t>
    </r>
    <r>
      <rPr>
        <sz val="11"/>
        <color theme="1"/>
        <rFont val="Roboto"/>
      </rPr>
      <t xml:space="preserve"> (haupt-/nebenberuflicher MA), </t>
    </r>
    <r>
      <rPr>
        <b/>
        <sz val="11"/>
        <color theme="1"/>
        <rFont val="Roboto"/>
      </rPr>
      <t>HO</t>
    </r>
    <r>
      <rPr>
        <sz val="11"/>
        <color theme="1"/>
        <rFont val="Roboto"/>
      </rPr>
      <t xml:space="preserve"> (Honorarkraft), </t>
    </r>
    <r>
      <rPr>
        <b/>
        <sz val="11"/>
        <color theme="1"/>
        <rFont val="Roboto"/>
      </rPr>
      <t>PR</t>
    </r>
    <r>
      <rPr>
        <sz val="11"/>
        <color theme="1"/>
        <rFont val="Roboto"/>
      </rPr>
      <t xml:space="preserve"> (Praktikant*in), </t>
    </r>
    <r>
      <rPr>
        <b/>
        <sz val="11"/>
        <color theme="1"/>
        <rFont val="Roboto"/>
      </rPr>
      <t>SO</t>
    </r>
    <r>
      <rPr>
        <sz val="11"/>
        <color theme="1"/>
        <rFont val="Roboto"/>
      </rPr>
      <t xml:space="preserve"> (sonstige)</t>
    </r>
  </si>
  <si>
    <r>
      <t xml:space="preserve">Dauer </t>
    </r>
    <r>
      <rPr>
        <sz val="8"/>
        <color theme="1"/>
        <rFont val="Roboto"/>
      </rPr>
      <t>(mind. 1, max. 14 Tage)</t>
    </r>
  </si>
  <si>
    <r>
      <t xml:space="preserve">Soll-Zeitstunden </t>
    </r>
    <r>
      <rPr>
        <sz val="8"/>
        <color theme="1"/>
        <rFont val="Roboto"/>
      </rPr>
      <t>(mind. 6/Tag)</t>
    </r>
  </si>
  <si>
    <t>70 % von Gesamtausgaben</t>
  </si>
  <si>
    <t>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</si>
  <si>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</si>
  <si>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</si>
  <si>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</si>
  <si>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</si>
  <si>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</si>
  <si>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</si>
  <si>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</si>
  <si>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</si>
  <si>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Teilnehmendenliste mit Lebensalter und Wohnort 
(inkl. Referierende/verantwortliche Personen)</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</si>
  <si>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</si>
  <si>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</si>
  <si>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</si>
  <si>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</si>
  <si>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</si>
  <si>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zur Teilnehmendenliste (Blatt "TN-Liste AEJ"):</t>
  </si>
  <si>
    <t xml:space="preserve">Alle anderen Felder sind gesperrt (das Blatt "Auszahlungsbescheid AEJ" ganz). </t>
  </si>
  <si>
    <t>PLZ der Maßnahme</t>
  </si>
  <si>
    <t>s)</t>
  </si>
  <si>
    <t>t)</t>
  </si>
  <si>
    <t>u)</t>
  </si>
  <si>
    <t>v)</t>
  </si>
  <si>
    <t>w)</t>
  </si>
  <si>
    <t>x)</t>
  </si>
  <si>
    <t>y)</t>
  </si>
  <si>
    <t>z)</t>
  </si>
  <si>
    <t>Dauer (Tage)mind.</t>
  </si>
  <si>
    <t>Soll-Zeitstunden</t>
  </si>
  <si>
    <t xml:space="preserve"> Ausgaben</t>
  </si>
  <si>
    <t>Kinderbetreuung/Assistenz</t>
  </si>
  <si>
    <t/>
  </si>
  <si>
    <t>70% der förderfähigen Ausgaben</t>
  </si>
  <si>
    <t>Teilnehmende gesamt</t>
  </si>
  <si>
    <t>Teilnehmende gesamt m/w</t>
  </si>
  <si>
    <t>Mitarbeiter*innen gesamt Σ</t>
  </si>
  <si>
    <t>&lt;16</t>
  </si>
  <si>
    <t>16-&lt;18</t>
  </si>
  <si>
    <t>&lt;45</t>
  </si>
  <si>
    <t>27-&lt;45</t>
  </si>
  <si>
    <t>&gt;=45</t>
  </si>
  <si>
    <t>Teilnehmer m</t>
  </si>
  <si>
    <t>&lt;15</t>
  </si>
  <si>
    <t>&gt;27</t>
  </si>
  <si>
    <t>Teilnehmer w</t>
  </si>
  <si>
    <t>Teilnehmende gesamt Σ</t>
  </si>
  <si>
    <t>Bezeichnung der Maßnahme</t>
  </si>
  <si>
    <t>PLZ des Antragsstellers</t>
  </si>
  <si>
    <t>sonstige Zuschüsse</t>
  </si>
  <si>
    <t>Ort der Maßnahme</t>
  </si>
  <si>
    <t>80% unentgeltliche Sachleistungen</t>
  </si>
  <si>
    <t>70% von Gesamtausgaben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</si>
  <si>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</si>
  <si>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</si>
  <si>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r>
      <t>-</t>
    </r>
    <r>
      <rPr>
        <sz val="12"/>
        <rFont val="Roboto"/>
      </rPr>
      <t xml:space="preserve"> Die Teilnehmendenliste muss nicht mehr von den Teilnehmenden/Referierenden/verantwortlichen Personen
   (A+B) unterschrieben werden!
 - Bei allen Teilnehmenden/Referierenden/verantwortlichen Personen </t>
    </r>
    <r>
      <rPr>
        <b/>
        <sz val="12"/>
        <rFont val="Roboto"/>
      </rPr>
      <t>(A+B)</t>
    </r>
    <r>
      <rPr>
        <sz val="12"/>
        <rFont val="Roboto"/>
      </rPr>
      <t xml:space="preserve"> muss eine Angabe zu 
    männlich/weiblich (Kreuz) gemacht werden. 
 - bei den Teilnehmenden/Referierenden/verantwortlichen Personen</t>
    </r>
    <r>
      <rPr>
        <b/>
        <sz val="12"/>
        <rFont val="Roboto"/>
      </rPr>
      <t xml:space="preserve"> (A)</t>
    </r>
    <r>
      <rPr>
        <sz val="12"/>
        <rFont val="Roboto"/>
      </rPr>
      <t xml:space="preserve"> muss  das Alter als Zahl angegeben 
    werden; bei den Teilnehmenden </t>
    </r>
    <r>
      <rPr>
        <b/>
        <sz val="12"/>
        <rFont val="Roboto"/>
      </rPr>
      <t>(B)</t>
    </r>
    <r>
      <rPr>
        <sz val="12"/>
        <rFont val="Roboto"/>
      </rPr>
      <t xml:space="preserve"> muss das Alter nur noch innerhalb von Altersgruppen angegeben werden 
    (Kreuz). </t>
    </r>
  </si>
  <si>
    <t>Unterschrift Antragsteller</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</si>
  <si>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</si>
  <si>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</si>
  <si>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</si>
  <si>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</si>
  <si>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</si>
  <si>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</si>
  <si>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</si>
  <si>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Antrag</t>
  </si>
  <si>
    <t>Die relevanten Felder sind gelb hinterlegt.</t>
  </si>
  <si>
    <r>
      <t>Nur</t>
    </r>
    <r>
      <rPr>
        <sz val="12"/>
        <color theme="1"/>
        <rFont val="Roboto"/>
      </rPr>
      <t xml:space="preserve"> auf dem Blatt </t>
    </r>
    <r>
      <rPr>
        <b/>
        <sz val="12"/>
        <color theme="1"/>
        <rFont val="Roboto"/>
      </rPr>
      <t>"Antrag AEJ"</t>
    </r>
    <r>
      <rPr>
        <sz val="12"/>
        <color theme="1"/>
        <rFont val="Roboto"/>
      </rPr>
      <t xml:space="preserve"> und der Teilnehmendenliste </t>
    </r>
    <r>
      <rPr>
        <b/>
        <sz val="12"/>
        <color theme="1"/>
        <rFont val="Roboto"/>
      </rPr>
      <t>"TN-Liste AEJ"</t>
    </r>
    <r>
      <rPr>
        <sz val="12"/>
        <color theme="1"/>
        <rFont val="Roboto"/>
      </rPr>
      <t xml:space="preserve"> 
können am Rechner Eintragungen gemacht werden. </t>
    </r>
  </si>
  <si>
    <t>i)</t>
  </si>
  <si>
    <t xml:space="preserve">m) </t>
  </si>
  <si>
    <t>freiwillige Arbeitsleistung</t>
  </si>
  <si>
    <t>Ausgaben gesamt</t>
  </si>
  <si>
    <t>PLZ und Ort des Antragstellers:</t>
  </si>
  <si>
    <t>PLZ und Ort der Maßnahme:</t>
  </si>
  <si>
    <r>
      <t>Die xlsx.-Formulare (</t>
    </r>
    <r>
      <rPr>
        <b/>
        <sz val="12"/>
        <color theme="1"/>
        <rFont val="Roboto"/>
      </rPr>
      <t>"TN-Liste AEJ"</t>
    </r>
    <r>
      <rPr>
        <sz val="12"/>
        <color theme="1"/>
        <rFont val="Roboto"/>
      </rPr>
      <t xml:space="preserve"> und</t>
    </r>
    <r>
      <rPr>
        <b/>
        <sz val="12"/>
        <color theme="1"/>
        <rFont val="Roboto"/>
      </rPr>
      <t xml:space="preserve"> "Antrag AEJ" und nach Bedarf "Stundenzettel"</t>
    </r>
    <r>
      <rPr>
        <sz val="12"/>
        <color theme="1"/>
        <rFont val="Roboto"/>
      </rPr>
      <t>) am Rechner ausfüllen und</t>
    </r>
  </si>
  <si>
    <t>Beginn (tt.mm.jj)</t>
  </si>
  <si>
    <t>80% unentgeltliche Sachleistung (Euro)</t>
  </si>
  <si>
    <r>
      <t xml:space="preserve">Stundenzettel </t>
    </r>
    <r>
      <rPr>
        <sz val="11"/>
        <color theme="1"/>
        <rFont val="Roboto"/>
      </rPr>
      <t>(freiwillige Arbeitsleistungen)</t>
    </r>
  </si>
  <si>
    <t>zum Antrag</t>
  </si>
  <si>
    <t>Bearbeitungsnummer des 
Bezirksjugendrings Mittelfranken:</t>
  </si>
  <si>
    <t>AEJ</t>
  </si>
  <si>
    <t>AEJ kurz</t>
  </si>
  <si>
    <t>JBM</t>
  </si>
  <si>
    <t>JBM gr.TNK</t>
  </si>
  <si>
    <t>Ende (tt.mm.jj)</t>
  </si>
  <si>
    <t>Name</t>
  </si>
  <si>
    <t>Art der Arbeitsleistung (Stichworte)</t>
  </si>
  <si>
    <t>geleistete Stunden</t>
  </si>
  <si>
    <t xml:space="preserve">Summe Stunden: </t>
  </si>
  <si>
    <t xml:space="preserve">Summe zuwendungsfähiger Betrag (9,60 € / Std.): </t>
  </si>
  <si>
    <t>bis unter 45 Jahre</t>
  </si>
  <si>
    <t>Stundenzettel zu o)</t>
  </si>
  <si>
    <t>der tatsächliche zeitliche Ablauf</t>
  </si>
  <si>
    <r>
      <t>Das Antragsformular (</t>
    </r>
    <r>
      <rPr>
        <b/>
        <sz val="12"/>
        <color theme="1"/>
        <rFont val="Roboto"/>
      </rPr>
      <t>"Antrag AEJ</t>
    </r>
    <r>
      <rPr>
        <sz val="12"/>
        <color theme="1"/>
        <rFont val="Roboto"/>
      </rPr>
      <t>") mit der Originalunterschrift zusätzlich per Post an den 
         Bezirksjugendring Mittelfranken 
         Gleißbühlstraße 7 
         90402 Nürnberg
 schicken.</t>
    </r>
  </si>
  <si>
    <r>
      <t>spätestens acht Wochen nach Beendigung der Maßnahme zusammen mit dem Blatt "</t>
    </r>
    <r>
      <rPr>
        <b/>
        <sz val="12"/>
        <color theme="1"/>
        <rFont val="Roboto"/>
      </rPr>
      <t>Zuweisungsbescheid AEJ"</t>
    </r>
    <r>
      <rPr>
        <sz val="12"/>
        <color theme="1"/>
        <rFont val="Roboto"/>
      </rPr>
      <t xml:space="preserve"> und allen weiteren Unterlagen (Einladung/Ausschreibung, Bericht, ggf. Stundenzettel) digital an </t>
    </r>
    <r>
      <rPr>
        <b/>
        <sz val="12"/>
        <color theme="4"/>
        <rFont val="Roboto"/>
      </rPr>
      <t>foerderung@bezjr-mfr</t>
    </r>
    <r>
      <rPr>
        <sz val="12"/>
        <color theme="1"/>
        <rFont val="Roboto"/>
      </rPr>
      <t>.de senden.</t>
    </r>
  </si>
  <si>
    <t>Datenschutz</t>
  </si>
  <si>
    <t>(ohne "Haken" keine Förderung möglich)</t>
  </si>
  <si>
    <t>die Datenschutzrichtlinien des Bezirksjugendrings Mittelfranken habe ich zur Kenntnis genommen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</si>
</sst>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60"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sz val="10"/>
      <color theme="1"/>
      <name val="Calibri"/>
      <family val="2"/>
      <scheme val="minor"/>
    </font>
    <font>
      <b/>
      <sz val="11"/>
      <color theme="1" tint="0.34998626667073579"/>
      <name val="Roboto"/>
    </font>
    <font>
      <sz val="12"/>
      <color theme="1"/>
      <name val="Calibri"/>
      <family val="2"/>
      <scheme val="minor"/>
    </font>
    <font>
      <b/>
      <sz val="12"/>
      <color theme="1"/>
      <name val="Calibri"/>
      <family val="2"/>
      <scheme val="minor"/>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u/>
      <sz val="12"/>
      <color theme="1"/>
      <name val="Roboto"/>
    </font>
    <font>
      <b/>
      <sz val="12"/>
      <name val="Roboto"/>
    </font>
    <font>
      <sz val="12"/>
      <name val="Roboto"/>
    </font>
    <font>
      <b/>
      <i/>
      <sz val="11"/>
      <color theme="1"/>
      <name val="Roboto"/>
    </font>
    <font>
      <i/>
      <sz val="13"/>
      <color theme="1"/>
      <name val="Roboto"/>
    </font>
    <font>
      <i/>
      <sz val="12"/>
      <color theme="1"/>
      <name val="Roboto"/>
    </font>
    <font>
      <sz val="26"/>
      <color theme="1"/>
      <name val="Roboto"/>
    </font>
    <font>
      <sz val="18"/>
      <color theme="1"/>
      <name val="Roboto"/>
    </font>
    <font>
      <sz val="20"/>
      <color theme="1"/>
      <name val="Roboto"/>
    </font>
    <font>
      <b/>
      <sz val="12"/>
      <color theme="4"/>
      <name val="Roboto"/>
    </font>
    <font>
      <u/>
      <sz val="11"/>
      <color theme="10"/>
      <name val="Calibri"/>
      <family val="2"/>
      <scheme val="minor"/>
    </font>
    <font>
      <b/>
      <u/>
      <sz val="11"/>
      <color theme="10"/>
      <name val="Roboto"/>
    </font>
    <font>
      <sz val="10"/>
      <color theme="0"/>
      <name val="Roboto"/>
    </font>
    <font>
      <sz val="8"/>
      <color theme="0"/>
      <name val="Roboto"/>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6" fillId="0" borderId="0" applyNumberFormat="0" applyFill="0" applyBorder="0" applyAlignment="0" applyProtection="0">
      <protection locked="0"/>
    </xf>
  </cellStyleXfs>
  <cellXfs count="544">
    <xf numFmtId="0" fontId="0" fillId="0" borderId="0" xfId="0">
      <protection locked="0"/>
    </xf>
    <xf numFmtId="0" fontId="9" fillId="4" borderId="0" xfId="0" applyFont="1" applyFill="1" applyBorder="1" applyProtection="1"/>
    <xf numFmtId="0" fontId="4" fillId="4" borderId="0" xfId="0" applyFont="1" applyFill="1" applyBorder="1" applyProtection="1"/>
    <xf numFmtId="0" fontId="10" fillId="4" borderId="0" xfId="0" applyFont="1" applyFill="1" applyBorder="1" applyAlignment="1" applyProtection="1"/>
    <xf numFmtId="0" fontId="4" fillId="4" borderId="0" xfId="0" applyFont="1" applyFill="1" applyBorder="1" applyAlignment="1" applyProtection="1">
      <alignment vertical="center"/>
    </xf>
    <xf numFmtId="0" fontId="9" fillId="4" borderId="0" xfId="0" applyFont="1" applyFill="1" applyBorder="1" applyAlignment="1" applyProtection="1"/>
    <xf numFmtId="0" fontId="9" fillId="4" borderId="0" xfId="0" applyFont="1" applyFill="1" applyBorder="1" applyAlignment="1" applyProtection="1">
      <alignment vertical="center"/>
    </xf>
    <xf numFmtId="0" fontId="9" fillId="4" borderId="0" xfId="0" applyFont="1" applyFill="1" applyBorder="1" applyAlignment="1" applyProtection="1">
      <alignment horizontal="center"/>
    </xf>
    <xf numFmtId="0" fontId="9" fillId="4" borderId="10"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11" fillId="4" borderId="10" xfId="0" applyFont="1" applyFill="1" applyBorder="1" applyAlignment="1" applyProtection="1">
      <alignment horizontal="center" vertical="center"/>
    </xf>
    <xf numFmtId="0" fontId="11" fillId="4" borderId="10" xfId="0" applyFont="1" applyFill="1" applyBorder="1" applyAlignment="1" applyProtection="1">
      <alignment horizontal="center" vertical="center" wrapText="1"/>
    </xf>
    <xf numFmtId="0" fontId="4" fillId="4" borderId="0" xfId="0" applyFont="1" applyFill="1" applyBorder="1" applyAlignment="1" applyProtection="1">
      <alignment horizontal="center"/>
    </xf>
    <xf numFmtId="0" fontId="11" fillId="4" borderId="6" xfId="0" applyFont="1" applyFill="1" applyBorder="1" applyAlignment="1" applyProtection="1">
      <alignment horizontal="center" vertical="center"/>
    </xf>
    <xf numFmtId="0" fontId="4" fillId="4" borderId="0" xfId="0" applyFont="1" applyFill="1" applyBorder="1" applyAlignment="1" applyProtection="1">
      <alignment horizontal="center"/>
    </xf>
    <xf numFmtId="0" fontId="10" fillId="4" borderId="10" xfId="0" applyFont="1" applyFill="1" applyBorder="1" applyAlignment="1" applyProtection="1">
      <alignment horizontal="center" vertical="center" wrapText="1"/>
    </xf>
    <xf numFmtId="0" fontId="9" fillId="4" borderId="0" xfId="0" applyFont="1" applyFill="1" applyBorder="1" applyAlignment="1" applyProtection="1">
      <alignment horizontal="right"/>
    </xf>
    <xf numFmtId="0" fontId="4" fillId="4" borderId="0" xfId="0" applyFont="1" applyFill="1" applyBorder="1" applyAlignment="1" applyProtection="1">
      <alignment vertical="center"/>
      <protection locked="0"/>
    </xf>
    <xf numFmtId="167" fontId="4" fillId="5" borderId="0" xfId="0" applyNumberFormat="1" applyFont="1" applyFill="1" applyBorder="1" applyAlignment="1" applyProtection="1">
      <protection locked="0"/>
    </xf>
    <xf numFmtId="0" fontId="4" fillId="5" borderId="10" xfId="0" applyFont="1" applyFill="1" applyBorder="1" applyAlignment="1" applyProtection="1">
      <alignment vertical="center" wrapText="1"/>
      <protection locked="0"/>
    </xf>
    <xf numFmtId="0" fontId="4" fillId="5" borderId="3"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4" fillId="4" borderId="0" xfId="0" applyFont="1" applyFill="1" applyBorder="1" applyProtection="1">
      <protection locked="0"/>
    </xf>
    <xf numFmtId="0" fontId="4" fillId="4" borderId="0" xfId="0" applyFont="1" applyFill="1" applyBorder="1" applyAlignment="1" applyProtection="1">
      <alignment horizontal="center"/>
      <protection locked="0"/>
    </xf>
    <xf numFmtId="0" fontId="11" fillId="4" borderId="3" xfId="0" applyFont="1" applyFill="1" applyBorder="1" applyAlignment="1" applyProtection="1">
      <alignment horizontal="center" vertical="center"/>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7"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6" xfId="0" applyFont="1" applyFill="1" applyBorder="1" applyAlignment="1" applyProtection="1"/>
    <xf numFmtId="0" fontId="16" fillId="4" borderId="16" xfId="0" applyFont="1" applyFill="1" applyBorder="1" applyProtection="1"/>
    <xf numFmtId="0" fontId="16" fillId="5" borderId="12" xfId="0" applyFont="1" applyFill="1" applyBorder="1" applyAlignment="1" applyProtection="1">
      <alignment vertical="center"/>
    </xf>
    <xf numFmtId="0" fontId="16" fillId="5" borderId="0" xfId="0" applyFont="1" applyFill="1" applyBorder="1" applyProtection="1"/>
    <xf numFmtId="0" fontId="20" fillId="5" borderId="0" xfId="0" applyFont="1" applyFill="1" applyBorder="1" applyProtection="1"/>
    <xf numFmtId="0" fontId="16" fillId="5" borderId="8" xfId="0" applyFont="1" applyFill="1" applyBorder="1" applyAlignment="1" applyProtection="1">
      <alignment vertical="top"/>
    </xf>
    <xf numFmtId="0" fontId="16" fillId="5" borderId="2" xfId="0" applyFont="1" applyFill="1" applyBorder="1" applyAlignment="1" applyProtection="1">
      <alignment vertical="top"/>
    </xf>
    <xf numFmtId="0" fontId="20" fillId="5" borderId="2" xfId="0" applyFont="1" applyFill="1" applyBorder="1" applyAlignment="1" applyProtection="1">
      <alignment vertical="top"/>
    </xf>
    <xf numFmtId="0" fontId="20" fillId="5" borderId="9" xfId="0" applyFont="1" applyFill="1" applyBorder="1" applyAlignment="1" applyProtection="1">
      <alignment vertical="top"/>
    </xf>
    <xf numFmtId="0" fontId="16" fillId="5" borderId="4" xfId="0" applyFont="1" applyFill="1" applyBorder="1" applyProtection="1"/>
    <xf numFmtId="0" fontId="4" fillId="5" borderId="5" xfId="0" applyFont="1" applyFill="1" applyBorder="1" applyAlignment="1" applyProtection="1">
      <alignment horizontal="left"/>
    </xf>
    <xf numFmtId="0" fontId="15" fillId="5" borderId="5" xfId="0" applyFont="1" applyFill="1" applyBorder="1" applyAlignment="1" applyProtection="1">
      <alignment horizontal="left"/>
    </xf>
    <xf numFmtId="0" fontId="16" fillId="5" borderId="12" xfId="0" applyFont="1" applyFill="1" applyBorder="1" applyAlignment="1" applyProtection="1">
      <alignment vertical="top"/>
    </xf>
    <xf numFmtId="0" fontId="4" fillId="5" borderId="0" xfId="0" applyFont="1" applyFill="1" applyBorder="1" applyAlignment="1" applyProtection="1">
      <alignment vertical="center"/>
    </xf>
    <xf numFmtId="0" fontId="16" fillId="5" borderId="0" xfId="0" applyFont="1" applyFill="1" applyBorder="1" applyAlignment="1" applyProtection="1">
      <alignment vertical="center"/>
    </xf>
    <xf numFmtId="0" fontId="20" fillId="5" borderId="0" xfId="0" applyFont="1" applyFill="1" applyBorder="1" applyAlignment="1" applyProtection="1">
      <alignment vertical="center"/>
    </xf>
    <xf numFmtId="0" fontId="4" fillId="5" borderId="0" xfId="0" applyFont="1" applyFill="1" applyBorder="1" applyAlignment="1" applyProtection="1">
      <alignment vertical="top"/>
    </xf>
    <xf numFmtId="0" fontId="16" fillId="5" borderId="0" xfId="0" applyFont="1" applyFill="1" applyBorder="1" applyAlignment="1" applyProtection="1">
      <alignment vertical="top"/>
    </xf>
    <xf numFmtId="0" fontId="20" fillId="5" borderId="0" xfId="0" applyFont="1" applyFill="1" applyBorder="1" applyAlignment="1" applyProtection="1">
      <alignment vertical="top"/>
    </xf>
    <xf numFmtId="0" fontId="4" fillId="5" borderId="2" xfId="0" applyFont="1" applyFill="1" applyBorder="1" applyAlignment="1" applyProtection="1">
      <alignment vertical="top"/>
    </xf>
    <xf numFmtId="0" fontId="20" fillId="5" borderId="13" xfId="0" applyFont="1" applyFill="1" applyBorder="1" applyAlignment="1" applyProtection="1">
      <alignment vertical="top"/>
      <protection locked="0"/>
    </xf>
    <xf numFmtId="0" fontId="34" fillId="0" borderId="0" xfId="6" applyFont="1"/>
    <xf numFmtId="0" fontId="34" fillId="3" borderId="1" xfId="6" applyFont="1" applyFill="1" applyBorder="1" applyAlignment="1">
      <alignment horizontal="center" vertical="center"/>
    </xf>
    <xf numFmtId="0" fontId="35" fillId="0" borderId="1" xfId="6" applyFont="1" applyBorder="1" applyAlignment="1">
      <alignment horizontal="center" vertical="center"/>
    </xf>
    <xf numFmtId="0" fontId="34" fillId="0" borderId="0" xfId="6" applyFont="1" applyAlignment="1">
      <alignment vertical="center"/>
    </xf>
    <xf numFmtId="0" fontId="34" fillId="0" borderId="0" xfId="6" applyFont="1" applyAlignment="1">
      <alignment horizontal="center" vertical="center" wrapText="1"/>
    </xf>
    <xf numFmtId="0" fontId="34" fillId="0" borderId="0" xfId="6" applyFont="1" applyAlignment="1">
      <alignment horizontal="left"/>
    </xf>
    <xf numFmtId="0" fontId="34" fillId="0" borderId="0" xfId="6" applyFont="1" applyBorder="1" applyAlignment="1"/>
    <xf numFmtId="0" fontId="34" fillId="0" borderId="0" xfId="6" quotePrefix="1" applyFont="1"/>
    <xf numFmtId="0" fontId="34" fillId="0" borderId="0" xfId="6" applyFont="1" applyAlignment="1">
      <alignment horizontal="center"/>
    </xf>
    <xf numFmtId="0" fontId="34" fillId="7" borderId="1" xfId="6" applyFont="1" applyFill="1" applyBorder="1" applyAlignment="1">
      <alignment horizontal="center" vertical="center"/>
    </xf>
    <xf numFmtId="0" fontId="34" fillId="8" borderId="1" xfId="6" applyFont="1" applyFill="1" applyBorder="1" applyAlignment="1">
      <alignment horizontal="center" vertical="center"/>
    </xf>
    <xf numFmtId="0" fontId="34" fillId="0" borderId="1" xfId="6" applyFont="1" applyBorder="1" applyAlignment="1">
      <alignment horizontal="center" vertical="center"/>
    </xf>
    <xf numFmtId="0" fontId="32" fillId="6" borderId="26" xfId="6" applyFont="1" applyFill="1" applyBorder="1" applyAlignment="1">
      <alignment horizontal="center" vertical="center"/>
    </xf>
    <xf numFmtId="0" fontId="32" fillId="6" borderId="27" xfId="6" applyFont="1" applyFill="1" applyBorder="1" applyAlignment="1">
      <alignment horizontal="center" vertical="center"/>
    </xf>
    <xf numFmtId="0" fontId="34" fillId="0" borderId="28" xfId="6" applyFont="1" applyBorder="1" applyAlignment="1">
      <alignment horizontal="center" vertical="center"/>
    </xf>
    <xf numFmtId="0" fontId="34" fillId="0" borderId="27" xfId="6" applyFont="1" applyBorder="1" applyAlignment="1">
      <alignment horizontal="center" vertical="center"/>
    </xf>
    <xf numFmtId="0" fontId="34" fillId="0" borderId="1" xfId="6" applyFont="1" applyBorder="1" applyAlignment="1">
      <alignment vertical="center"/>
    </xf>
    <xf numFmtId="0" fontId="34" fillId="3" borderId="29" xfId="6" applyFont="1" applyFill="1" applyBorder="1" applyAlignment="1">
      <alignment vertical="center"/>
    </xf>
    <xf numFmtId="0" fontId="34" fillId="3" borderId="29" xfId="6" applyFont="1" applyFill="1" applyBorder="1" applyAlignment="1">
      <alignment horizontal="center" vertical="center"/>
    </xf>
    <xf numFmtId="0" fontId="34" fillId="3" borderId="26" xfId="6" applyFont="1" applyFill="1" applyBorder="1" applyAlignment="1">
      <alignment vertical="center"/>
    </xf>
    <xf numFmtId="0" fontId="34" fillId="3" borderId="31" xfId="6" applyFont="1" applyFill="1" applyBorder="1" applyAlignment="1">
      <alignment horizontal="center" vertical="center" wrapText="1"/>
    </xf>
    <xf numFmtId="0" fontId="34" fillId="3" borderId="27" xfId="6" applyFont="1" applyFill="1" applyBorder="1" applyAlignment="1">
      <alignment vertical="center"/>
    </xf>
    <xf numFmtId="0" fontId="34" fillId="0" borderId="1" xfId="6" applyFont="1" applyBorder="1" applyAlignment="1">
      <alignment horizontal="center" vertical="center" wrapText="1"/>
    </xf>
    <xf numFmtId="0" fontId="34" fillId="8" borderId="26" xfId="6" applyFont="1" applyFill="1" applyBorder="1" applyAlignment="1">
      <alignment horizontal="center" vertical="center"/>
    </xf>
    <xf numFmtId="0" fontId="32" fillId="6" borderId="30" xfId="6" applyFont="1" applyFill="1" applyBorder="1" applyAlignment="1">
      <alignment horizontal="center" vertical="center"/>
    </xf>
    <xf numFmtId="0" fontId="32" fillId="6" borderId="28" xfId="6" applyFont="1" applyFill="1" applyBorder="1" applyAlignment="1">
      <alignment horizontal="center" vertical="center"/>
    </xf>
    <xf numFmtId="0" fontId="11" fillId="4" borderId="10" xfId="0" applyFont="1" applyFill="1" applyBorder="1" applyAlignment="1" applyProtection="1">
      <alignment vertical="center"/>
    </xf>
    <xf numFmtId="0" fontId="11" fillId="4" borderId="11" xfId="0" applyFont="1" applyFill="1" applyBorder="1" applyAlignment="1" applyProtection="1">
      <alignment vertical="center"/>
    </xf>
    <xf numFmtId="0" fontId="34" fillId="0" borderId="26" xfId="6" applyFont="1" applyBorder="1" applyAlignment="1">
      <alignment horizontal="left" vertical="center"/>
    </xf>
    <xf numFmtId="0" fontId="34" fillId="0" borderId="31" xfId="6" applyFont="1" applyBorder="1" applyAlignment="1">
      <alignment horizontal="left" vertical="center"/>
    </xf>
    <xf numFmtId="0" fontId="34" fillId="0" borderId="27" xfId="6" applyFont="1" applyBorder="1" applyAlignment="1">
      <alignment horizontal="left" vertical="center"/>
    </xf>
    <xf numFmtId="0" fontId="32" fillId="6" borderId="32" xfId="6" applyFont="1" applyFill="1" applyBorder="1" applyAlignment="1">
      <alignment horizontal="left" vertical="center"/>
    </xf>
    <xf numFmtId="0" fontId="32" fillId="6" borderId="33" xfId="6" applyFont="1" applyFill="1" applyBorder="1" applyAlignment="1">
      <alignment horizontal="left" vertical="center"/>
    </xf>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16" fillId="4" borderId="10" xfId="0" applyFont="1" applyFill="1" applyBorder="1" applyAlignment="1" applyProtection="1"/>
    <xf numFmtId="164" fontId="26" fillId="0" borderId="0" xfId="0" applyNumberFormat="1" applyFont="1" applyFill="1" applyBorder="1" applyAlignment="1" applyProtection="1">
      <alignment horizontal="center"/>
    </xf>
    <xf numFmtId="164" fontId="26" fillId="0" borderId="13" xfId="0" applyNumberFormat="1" applyFont="1" applyFill="1" applyBorder="1" applyAlignment="1" applyProtection="1">
      <alignment horizont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6" fillId="4" borderId="0" xfId="3" applyFont="1" applyFill="1" applyBorder="1" applyProtection="1"/>
    <xf numFmtId="0" fontId="36" fillId="4" borderId="0" xfId="3" applyFont="1" applyFill="1" applyBorder="1" applyProtection="1">
      <protection locked="0"/>
    </xf>
    <xf numFmtId="0" fontId="16" fillId="4" borderId="0" xfId="3" applyFont="1" applyFill="1" applyBorder="1" applyAlignment="1" applyProtection="1">
      <alignment horizontal="left"/>
    </xf>
    <xf numFmtId="0" fontId="16" fillId="4" borderId="0" xfId="3" applyFont="1" applyFill="1" applyBorder="1" applyProtection="1"/>
    <xf numFmtId="0" fontId="16" fillId="4" borderId="10" xfId="3" applyFont="1" applyFill="1" applyBorder="1" applyAlignment="1" applyProtection="1"/>
    <xf numFmtId="0" fontId="16" fillId="4" borderId="6" xfId="3" applyFont="1" applyFill="1" applyBorder="1" applyAlignment="1" applyProtection="1"/>
    <xf numFmtId="0" fontId="16" fillId="4" borderId="11" xfId="3" applyFont="1" applyFill="1" applyBorder="1" applyAlignment="1" applyProtection="1"/>
    <xf numFmtId="0" fontId="37" fillId="4" borderId="0" xfId="3" applyFont="1" applyFill="1" applyBorder="1" applyProtection="1"/>
    <xf numFmtId="0" fontId="37"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17" fillId="4" borderId="0" xfId="3" applyFont="1" applyFill="1" applyBorder="1" applyAlignment="1" applyProtection="1">
      <alignment horizontal="right"/>
    </xf>
    <xf numFmtId="0" fontId="38"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16" fillId="4" borderId="0" xfId="3" applyFont="1" applyFill="1" applyBorder="1" applyAlignment="1" applyProtection="1">
      <alignment horizontal="left" vertical="center"/>
    </xf>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20" xfId="3" applyFont="1" applyFill="1" applyBorder="1" applyAlignment="1" applyProtection="1">
      <alignment vertical="top" wrapText="1"/>
    </xf>
    <xf numFmtId="0" fontId="4" fillId="4" borderId="21" xfId="3" applyFont="1" applyFill="1" applyBorder="1" applyAlignment="1" applyProtection="1">
      <alignment horizontal="left"/>
    </xf>
    <xf numFmtId="0" fontId="4" fillId="4" borderId="22" xfId="3" applyFont="1" applyFill="1" applyBorder="1" applyProtection="1"/>
    <xf numFmtId="0" fontId="39" fillId="4" borderId="0" xfId="3" applyFont="1" applyFill="1" applyBorder="1" applyProtection="1"/>
    <xf numFmtId="0" fontId="11" fillId="4" borderId="0" xfId="3" applyFont="1" applyFill="1" applyBorder="1" applyProtection="1"/>
    <xf numFmtId="0" fontId="4" fillId="4" borderId="24" xfId="3" applyFont="1" applyFill="1" applyBorder="1" applyProtection="1"/>
    <xf numFmtId="0" fontId="4" fillId="4" borderId="25" xfId="3" applyFont="1" applyFill="1" applyBorder="1" applyProtection="1"/>
    <xf numFmtId="0" fontId="4" fillId="4" borderId="0" xfId="3" applyFont="1" applyFill="1" applyBorder="1" applyAlignment="1" applyProtection="1">
      <alignment horizontal="left" vertical="center"/>
    </xf>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40" fillId="4" borderId="0" xfId="3" applyFont="1" applyFill="1" applyBorder="1" applyAlignment="1" applyProtection="1"/>
    <xf numFmtId="0" fontId="41" fillId="4" borderId="0" xfId="0" applyFont="1" applyFill="1" applyBorder="1" applyAlignment="1" applyProtection="1">
      <alignment horizontal="right"/>
    </xf>
    <xf numFmtId="0" fontId="41"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42" fillId="4" borderId="0" xfId="0" applyFont="1" applyFill="1" applyBorder="1" applyAlignment="1" applyProtection="1">
      <alignment vertical="center"/>
    </xf>
    <xf numFmtId="0" fontId="26" fillId="4" borderId="18" xfId="3" applyFont="1" applyFill="1" applyBorder="1" applyAlignment="1" applyProtection="1">
      <alignment vertical="top" wrapText="1"/>
    </xf>
    <xf numFmtId="0" fontId="4" fillId="4" borderId="21" xfId="3" applyFont="1" applyFill="1" applyBorder="1" applyProtection="1"/>
    <xf numFmtId="0" fontId="16" fillId="4" borderId="21" xfId="3" applyFont="1" applyFill="1" applyBorder="1" applyAlignment="1" applyProtection="1">
      <alignment vertical="center" wrapText="1"/>
    </xf>
    <xf numFmtId="0" fontId="11" fillId="4" borderId="21"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35" xfId="0" applyFont="1" applyFill="1" applyBorder="1" applyAlignment="1" applyProtection="1"/>
    <xf numFmtId="0" fontId="4" fillId="4" borderId="36" xfId="0" applyFont="1" applyFill="1" applyBorder="1" applyAlignment="1" applyProtection="1"/>
    <xf numFmtId="0" fontId="4" fillId="4" borderId="37" xfId="0" applyFont="1" applyFill="1" applyBorder="1" applyAlignment="1" applyProtection="1"/>
    <xf numFmtId="0" fontId="4" fillId="4" borderId="38" xfId="0" applyFont="1" applyFill="1" applyBorder="1" applyAlignment="1" applyProtection="1"/>
    <xf numFmtId="0" fontId="4" fillId="4" borderId="39" xfId="0" applyFont="1" applyFill="1" applyBorder="1" applyAlignment="1" applyProtection="1"/>
    <xf numFmtId="0" fontId="4" fillId="4" borderId="30" xfId="0" applyFont="1" applyFill="1" applyBorder="1" applyAlignment="1" applyProtection="1"/>
    <xf numFmtId="0" fontId="4" fillId="4" borderId="40" xfId="0" applyFont="1" applyFill="1" applyBorder="1" applyAlignment="1" applyProtection="1"/>
    <xf numFmtId="0" fontId="4" fillId="4" borderId="28" xfId="0" applyFont="1" applyFill="1" applyBorder="1" applyAlignment="1" applyProtection="1"/>
    <xf numFmtId="0" fontId="4" fillId="4" borderId="18" xfId="0" applyFont="1" applyFill="1" applyBorder="1" applyProtection="1"/>
    <xf numFmtId="0" fontId="16" fillId="4" borderId="19" xfId="0" applyFont="1" applyFill="1" applyBorder="1" applyAlignment="1" applyProtection="1">
      <alignment horizontal="left" vertical="center"/>
    </xf>
    <xf numFmtId="0" fontId="16" fillId="4" borderId="19" xfId="0" applyFont="1" applyFill="1" applyBorder="1" applyAlignment="1" applyProtection="1">
      <alignment vertical="center"/>
    </xf>
    <xf numFmtId="0" fontId="4" fillId="4" borderId="19" xfId="0" applyFont="1" applyFill="1" applyBorder="1" applyAlignment="1" applyProtection="1">
      <alignment vertical="center"/>
    </xf>
    <xf numFmtId="0" fontId="4" fillId="4" borderId="19" xfId="0" applyFont="1" applyFill="1" applyBorder="1" applyProtection="1"/>
    <xf numFmtId="0" fontId="4" fillId="4" borderId="21" xfId="0" applyFont="1" applyFill="1" applyBorder="1" applyProtection="1"/>
    <xf numFmtId="0" fontId="16" fillId="4" borderId="22" xfId="0" applyFont="1" applyFill="1" applyBorder="1" applyAlignment="1" applyProtection="1">
      <alignment horizontal="center" vertical="center"/>
    </xf>
    <xf numFmtId="0" fontId="4" fillId="4" borderId="22" xfId="0" applyFont="1" applyFill="1" applyBorder="1" applyProtection="1"/>
    <xf numFmtId="0" fontId="16" fillId="4" borderId="21" xfId="0" applyFont="1" applyFill="1" applyBorder="1" applyAlignment="1" applyProtection="1">
      <alignment horizontal="left" vertical="center" wrapText="1"/>
    </xf>
    <xf numFmtId="0" fontId="19" fillId="4" borderId="22" xfId="0" applyFont="1" applyFill="1" applyBorder="1" applyAlignment="1" applyProtection="1">
      <alignment horizontal="right" vertical="top"/>
    </xf>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4" fillId="4" borderId="24" xfId="0" applyFont="1" applyFill="1" applyBorder="1" applyAlignment="1" applyProtection="1"/>
    <xf numFmtId="0" fontId="4" fillId="4" borderId="25" xfId="0" applyFont="1" applyFill="1" applyBorder="1" applyAlignment="1" applyProtection="1"/>
    <xf numFmtId="0" fontId="19" fillId="4" borderId="22" xfId="0" applyFont="1" applyFill="1" applyBorder="1" applyAlignment="1" applyProtection="1">
      <alignment vertical="top"/>
    </xf>
    <xf numFmtId="0" fontId="16" fillId="4" borderId="44" xfId="0" applyFont="1" applyFill="1" applyBorder="1" applyAlignment="1" applyProtection="1">
      <alignment vertical="center"/>
    </xf>
    <xf numFmtId="0" fontId="4" fillId="4" borderId="19" xfId="0" applyFont="1" applyFill="1" applyBorder="1" applyAlignment="1" applyProtection="1"/>
    <xf numFmtId="0" fontId="16" fillId="4" borderId="0" xfId="0" applyFont="1" applyFill="1" applyBorder="1" applyAlignment="1" applyProtection="1">
      <alignment horizontal="right" vertical="center"/>
    </xf>
    <xf numFmtId="0" fontId="43" fillId="0" borderId="0" xfId="0" applyFont="1" applyBorder="1" applyAlignment="1" applyProtection="1">
      <alignment horizontal="center" vertical="center"/>
    </xf>
    <xf numFmtId="0" fontId="44" fillId="0" borderId="0" xfId="0" applyFont="1" applyAlignment="1" applyProtection="1">
      <alignment horizontal="center"/>
    </xf>
    <xf numFmtId="0" fontId="9" fillId="0" borderId="0" xfId="0" applyFont="1" applyBorder="1" applyAlignment="1" applyProtection="1">
      <alignment horizontal="center" vertical="center" wrapText="1"/>
    </xf>
    <xf numFmtId="0" fontId="4" fillId="0" borderId="0" xfId="0" applyFont="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0" fillId="0" borderId="0" xfId="0" applyFont="1" applyBorder="1" applyAlignment="1" applyProtection="1">
      <alignment vertical="top"/>
    </xf>
    <xf numFmtId="0" fontId="10" fillId="0" borderId="0" xfId="0" applyFont="1" applyAlignment="1" applyProtection="1">
      <alignment horizontal="center"/>
    </xf>
    <xf numFmtId="0" fontId="10" fillId="0" borderId="0" xfId="0" applyFont="1" applyBorder="1" applyAlignment="1" applyProtection="1">
      <alignment vertical="top" wrapText="1"/>
    </xf>
    <xf numFmtId="0" fontId="16" fillId="0" borderId="0" xfId="0" applyFont="1" applyBorder="1" applyAlignment="1" applyProtection="1">
      <alignment horizontal="left" vertical="top" wrapText="1"/>
    </xf>
    <xf numFmtId="0" fontId="16" fillId="0" borderId="0" xfId="0" applyFont="1" applyBorder="1" applyAlignment="1" applyProtection="1">
      <alignment horizontal="center" vertical="center" wrapText="1"/>
    </xf>
    <xf numFmtId="0" fontId="9" fillId="0" borderId="0" xfId="0" applyFont="1" applyBorder="1" applyAlignment="1" applyProtection="1">
      <alignment vertical="center" wrapText="1"/>
    </xf>
    <xf numFmtId="0" fontId="4" fillId="0" borderId="0" xfId="0" applyFont="1" applyAlignment="1" applyProtection="1">
      <alignment horizontal="left"/>
    </xf>
    <xf numFmtId="0" fontId="9" fillId="0" borderId="0" xfId="0" applyFont="1" applyBorder="1" applyAlignment="1" applyProtection="1">
      <alignment horizontal="left" vertical="center"/>
    </xf>
    <xf numFmtId="0" fontId="10" fillId="0" borderId="0" xfId="0" applyFont="1" applyBorder="1" applyAlignment="1" applyProtection="1">
      <alignment vertical="center" wrapText="1"/>
    </xf>
    <xf numFmtId="0" fontId="4" fillId="0" borderId="0" xfId="0" applyFont="1" applyAlignment="1" applyProtection="1">
      <alignment horizontal="center" vertical="center"/>
    </xf>
    <xf numFmtId="0" fontId="10" fillId="0" borderId="0" xfId="0" applyFont="1" applyBorder="1" applyAlignment="1" applyProtection="1">
      <alignment horizont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left" vertical="center" wrapText="1"/>
    </xf>
    <xf numFmtId="0" fontId="4" fillId="0" borderId="0" xfId="0" applyFont="1" applyAlignment="1" applyProtection="1">
      <alignment horizontal="left" wrapText="1"/>
    </xf>
    <xf numFmtId="0" fontId="10" fillId="0" borderId="0" xfId="0" applyFont="1" applyBorder="1" applyAlignment="1" applyProtection="1">
      <alignment horizontal="left" vertical="center"/>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4" fillId="0" borderId="0" xfId="0" applyFont="1" applyAlignment="1" applyProtection="1">
      <alignment horizontal="center" wrapText="1"/>
    </xf>
    <xf numFmtId="0" fontId="10" fillId="0" borderId="0" xfId="0" applyFont="1" applyBorder="1" applyAlignment="1" applyProtection="1">
      <alignment vertical="center"/>
    </xf>
    <xf numFmtId="0" fontId="4" fillId="0" borderId="0" xfId="0" applyFont="1" applyProtection="1"/>
    <xf numFmtId="0" fontId="20" fillId="5" borderId="13" xfId="0" applyFont="1" applyFill="1" applyBorder="1" applyAlignment="1" applyProtection="1">
      <alignment vertical="center"/>
      <protection locked="0"/>
    </xf>
    <xf numFmtId="0" fontId="20" fillId="5" borderId="9" xfId="0" applyFont="1" applyFill="1" applyBorder="1" applyAlignment="1" applyProtection="1">
      <alignment vertical="top"/>
      <protection locked="0"/>
    </xf>
    <xf numFmtId="0" fontId="15" fillId="5" borderId="7" xfId="0" applyFont="1" applyFill="1" applyBorder="1" applyAlignment="1" applyProtection="1">
      <alignment horizontal="left"/>
      <protection locked="0"/>
    </xf>
    <xf numFmtId="0" fontId="3" fillId="0" borderId="0" xfId="0" applyFont="1" applyProtection="1"/>
    <xf numFmtId="0" fontId="5" fillId="0" borderId="0" xfId="0" applyFont="1" applyProtection="1"/>
    <xf numFmtId="0" fontId="6" fillId="0" borderId="1" xfId="0" applyFont="1" applyBorder="1" applyAlignment="1" applyProtection="1">
      <alignment vertical="center" wrapText="1"/>
    </xf>
    <xf numFmtId="0" fontId="7" fillId="0" borderId="1" xfId="0" applyFont="1" applyBorder="1" applyAlignment="1" applyProtection="1">
      <alignment vertical="center" wrapText="1"/>
    </xf>
    <xf numFmtId="0" fontId="8" fillId="0" borderId="1" xfId="0" applyFont="1" applyBorder="1" applyAlignment="1" applyProtection="1">
      <alignment vertical="center" wrapText="1"/>
    </xf>
    <xf numFmtId="49" fontId="4" fillId="0" borderId="1" xfId="0" applyNumberFormat="1" applyFont="1" applyBorder="1" applyAlignment="1" applyProtection="1">
      <alignment horizontal="center" vertical="center"/>
    </xf>
    <xf numFmtId="0" fontId="7" fillId="2" borderId="1" xfId="0" applyFont="1" applyFill="1" applyBorder="1" applyAlignment="1" applyProtection="1">
      <alignment vertical="center" wrapText="1"/>
    </xf>
    <xf numFmtId="0" fontId="8" fillId="2" borderId="1" xfId="0" applyFont="1" applyFill="1" applyBorder="1" applyAlignment="1" applyProtection="1">
      <alignment vertical="center" wrapText="1"/>
    </xf>
    <xf numFmtId="49" fontId="4" fillId="2"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49" fontId="4" fillId="0" borderId="1" xfId="0" applyNumberFormat="1" applyFont="1" applyFill="1" applyBorder="1" applyAlignment="1" applyProtection="1">
      <alignment horizontal="center" vertical="center"/>
    </xf>
    <xf numFmtId="0" fontId="34" fillId="0" borderId="26" xfId="6" applyFont="1" applyBorder="1" applyAlignment="1">
      <alignment horizontal="right" vertical="center"/>
    </xf>
    <xf numFmtId="0" fontId="34" fillId="0" borderId="27" xfId="6" applyFont="1" applyBorder="1" applyAlignment="1">
      <alignment vertical="center"/>
    </xf>
    <xf numFmtId="0" fontId="4" fillId="5" borderId="5" xfId="0" applyFont="1" applyFill="1" applyBorder="1" applyAlignment="1" applyProtection="1">
      <alignment vertical="center"/>
      <protection locked="0"/>
    </xf>
    <xf numFmtId="0" fontId="15" fillId="5" borderId="5" xfId="0" applyFont="1" applyFill="1" applyBorder="1" applyAlignment="1" applyProtection="1">
      <alignment vertical="center"/>
      <protection locked="0"/>
    </xf>
    <xf numFmtId="0" fontId="15" fillId="5" borderId="7"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15" fillId="5" borderId="2" xfId="0" applyFont="1" applyFill="1" applyBorder="1" applyAlignment="1" applyProtection="1">
      <alignment vertical="center"/>
      <protection locked="0"/>
    </xf>
    <xf numFmtId="0" fontId="15" fillId="5" borderId="9" xfId="0" applyFont="1" applyFill="1" applyBorder="1" applyAlignment="1" applyProtection="1">
      <alignment vertical="center"/>
      <protection locked="0"/>
    </xf>
    <xf numFmtId="0" fontId="16" fillId="4" borderId="2" xfId="3" applyFont="1" applyFill="1" applyBorder="1" applyAlignment="1" applyProtection="1">
      <alignment vertical="top"/>
    </xf>
    <xf numFmtId="0" fontId="16" fillId="4" borderId="34" xfId="3" applyFont="1" applyFill="1" applyBorder="1" applyAlignment="1" applyProtection="1">
      <alignment vertical="top"/>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5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pplyProtection="1">
      <alignment horizontal="center" vertical="center"/>
      <protection locked="0"/>
    </xf>
    <xf numFmtId="0" fontId="4" fillId="0" borderId="16"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58" fillId="0" borderId="0" xfId="0" applyFont="1" applyFill="1" applyBorder="1" applyAlignment="1" applyProtection="1">
      <alignment vertical="top"/>
      <protection locked="0"/>
    </xf>
    <xf numFmtId="0" fontId="4" fillId="4" borderId="0" xfId="0" applyFont="1" applyFill="1" applyBorder="1" applyAlignment="1" applyProtection="1">
      <alignment horizontal="left" vertical="top" wrapText="1"/>
    </xf>
    <xf numFmtId="0" fontId="59" fillId="4" borderId="0" xfId="0" applyFont="1" applyFill="1" applyBorder="1" applyAlignment="1" applyProtection="1">
      <alignment vertical="center" wrapText="1"/>
      <protection locked="0"/>
    </xf>
    <xf numFmtId="0" fontId="10" fillId="0" borderId="0" xfId="0" applyFont="1" applyBorder="1" applyAlignment="1" applyProtection="1">
      <alignment horizontal="justify" vertical="center" wrapText="1"/>
    </xf>
    <xf numFmtId="0" fontId="47" fillId="0" borderId="0" xfId="0" quotePrefix="1" applyFont="1" applyBorder="1" applyAlignment="1" applyProtection="1">
      <alignment horizontal="left" vertical="center" wrapText="1"/>
    </xf>
    <xf numFmtId="0" fontId="47" fillId="0" borderId="0" xfId="0" applyFont="1" applyBorder="1" applyAlignment="1" applyProtection="1">
      <alignment horizontal="left" vertical="center"/>
    </xf>
    <xf numFmtId="0" fontId="10" fillId="0" borderId="0" xfId="0" applyFont="1" applyBorder="1" applyAlignment="1" applyProtection="1">
      <alignment horizontal="left" vertical="top" wrapText="1"/>
    </xf>
    <xf numFmtId="0" fontId="43" fillId="0" borderId="0" xfId="0" applyFont="1" applyBorder="1" applyAlignment="1" applyProtection="1">
      <alignment horizontal="center" vertical="center"/>
    </xf>
    <xf numFmtId="0" fontId="46" fillId="0" borderId="0" xfId="0" applyFont="1" applyBorder="1" applyAlignment="1" applyProtection="1">
      <alignment horizontal="left" vertical="center" wrapText="1"/>
    </xf>
    <xf numFmtId="0" fontId="9"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9" fillId="5" borderId="0" xfId="0" applyFont="1" applyFill="1" applyBorder="1" applyAlignment="1" applyProtection="1">
      <alignment horizontal="center" vertical="center"/>
    </xf>
    <xf numFmtId="0" fontId="45" fillId="0" borderId="0" xfId="0" applyFont="1" applyBorder="1" applyAlignment="1" applyProtection="1">
      <alignment horizontal="center"/>
    </xf>
    <xf numFmtId="0" fontId="10" fillId="0" borderId="0" xfId="0" applyFont="1" applyBorder="1" applyAlignment="1" applyProtection="1">
      <alignment horizontal="center" vertical="center" wrapText="1"/>
    </xf>
    <xf numFmtId="0" fontId="32" fillId="6" borderId="26" xfId="6" applyFont="1" applyFill="1" applyBorder="1" applyAlignment="1">
      <alignment horizontal="center" vertical="center"/>
    </xf>
    <xf numFmtId="0" fontId="32" fillId="6" borderId="27" xfId="6" applyFont="1" applyFill="1" applyBorder="1" applyAlignment="1">
      <alignment horizontal="center" vertical="center"/>
    </xf>
    <xf numFmtId="0" fontId="11" fillId="4" borderId="14" xfId="0" applyFont="1" applyFill="1" applyBorder="1" applyAlignment="1" applyProtection="1">
      <alignment horizontal="center" vertical="center"/>
    </xf>
    <xf numFmtId="0" fontId="11" fillId="4" borderId="15" xfId="0" applyFont="1" applyFill="1" applyBorder="1" applyAlignment="1" applyProtection="1">
      <alignment horizontal="center" vertical="center"/>
    </xf>
    <xf numFmtId="0" fontId="11" fillId="4" borderId="14"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4" fillId="5" borderId="10"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left"/>
    </xf>
    <xf numFmtId="0" fontId="11" fillId="4" borderId="10" xfId="0" applyFont="1" applyFill="1" applyBorder="1" applyAlignment="1" applyProtection="1">
      <alignment horizontal="center" vertical="center" wrapText="1"/>
    </xf>
    <xf numFmtId="0" fontId="11" fillId="4" borderId="11" xfId="0" applyFont="1" applyFill="1" applyBorder="1" applyAlignment="1" applyProtection="1">
      <alignment horizontal="center" vertical="center" wrapText="1"/>
    </xf>
    <xf numFmtId="0" fontId="10" fillId="5" borderId="0" xfId="0" applyFont="1" applyFill="1" applyBorder="1" applyAlignment="1" applyProtection="1">
      <alignment horizontal="left"/>
      <protection locked="0"/>
    </xf>
    <xf numFmtId="0" fontId="4" fillId="4" borderId="41" xfId="0" applyFont="1" applyFill="1" applyBorder="1" applyAlignment="1" applyProtection="1">
      <alignment horizontal="center" vertical="center"/>
    </xf>
    <xf numFmtId="0" fontId="4" fillId="4" borderId="42" xfId="0" applyFont="1" applyFill="1" applyBorder="1" applyAlignment="1" applyProtection="1">
      <alignment horizontal="center" vertical="center"/>
    </xf>
    <xf numFmtId="0" fontId="4" fillId="4" borderId="43"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12" fillId="4" borderId="0" xfId="0" applyFont="1" applyFill="1" applyBorder="1" applyAlignment="1" applyProtection="1">
      <alignment horizontal="center" wrapText="1"/>
    </xf>
    <xf numFmtId="0" fontId="49"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3" borderId="1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167" fontId="4" fillId="3" borderId="10" xfId="0" applyNumberFormat="1" applyFont="1" applyFill="1" applyBorder="1" applyAlignment="1" applyProtection="1">
      <alignment horizontal="center" vertical="center"/>
    </xf>
    <xf numFmtId="167" fontId="4" fillId="3" borderId="6" xfId="0" applyNumberFormat="1" applyFont="1" applyFill="1" applyBorder="1" applyAlignment="1" applyProtection="1">
      <alignment horizontal="center" vertical="center"/>
    </xf>
    <xf numFmtId="167" fontId="4" fillId="3" borderId="11" xfId="0" applyNumberFormat="1" applyFont="1" applyFill="1" applyBorder="1" applyAlignment="1" applyProtection="1">
      <alignment horizontal="center" vertical="center"/>
    </xf>
    <xf numFmtId="0" fontId="33" fillId="3" borderId="2" xfId="0" applyFont="1" applyFill="1" applyBorder="1" applyAlignment="1" applyProtection="1">
      <alignment horizontal="center" vertical="center"/>
    </xf>
    <xf numFmtId="166" fontId="33" fillId="3" borderId="2" xfId="0" applyNumberFormat="1" applyFont="1" applyFill="1" applyBorder="1" applyAlignment="1" applyProtection="1">
      <alignment horizontal="center" vertical="center"/>
    </xf>
    <xf numFmtId="0" fontId="4" fillId="3" borderId="1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11" xfId="0" applyFont="1" applyFill="1" applyBorder="1" applyAlignment="1" applyProtection="1">
      <alignment horizontal="left" vertical="center"/>
    </xf>
    <xf numFmtId="0" fontId="8" fillId="5" borderId="10" xfId="0" applyFont="1" applyFill="1" applyBorder="1" applyAlignment="1" applyProtection="1">
      <alignment horizontal="left" vertical="center"/>
      <protection locked="0"/>
    </xf>
    <xf numFmtId="0" fontId="8" fillId="5" borderId="6"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16" fillId="4" borderId="3" xfId="0" applyFont="1" applyFill="1" applyBorder="1" applyAlignment="1" applyProtection="1">
      <alignment horizontal="left" vertical="center"/>
    </xf>
    <xf numFmtId="0" fontId="17" fillId="3" borderId="3" xfId="0" applyFont="1" applyFill="1" applyBorder="1" applyAlignment="1" applyProtection="1">
      <alignment horizontal="left" vertical="center"/>
    </xf>
    <xf numFmtId="0" fontId="18" fillId="3" borderId="3" xfId="0" applyFont="1" applyFill="1" applyBorder="1" applyAlignment="1" applyProtection="1">
      <alignment horizontal="center" vertical="center"/>
    </xf>
    <xf numFmtId="0" fontId="17" fillId="3" borderId="3" xfId="0" applyFont="1" applyFill="1" applyBorder="1" applyAlignment="1" applyProtection="1">
      <alignment horizontal="center" vertical="center"/>
    </xf>
    <xf numFmtId="164" fontId="16" fillId="5" borderId="3" xfId="0" applyNumberFormat="1" applyFont="1" applyFill="1" applyBorder="1" applyAlignment="1" applyProtection="1">
      <alignment horizontal="center" vertical="center"/>
      <protection locked="0"/>
    </xf>
    <xf numFmtId="0" fontId="19" fillId="3" borderId="3"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11" xfId="0" applyFont="1" applyFill="1" applyBorder="1" applyAlignment="1" applyProtection="1">
      <alignment horizontal="center" vertical="center"/>
    </xf>
    <xf numFmtId="165" fontId="16" fillId="5"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6" fillId="5" borderId="10" xfId="0" applyFont="1" applyFill="1" applyBorder="1" applyAlignment="1" applyProtection="1">
      <alignment horizontal="left" vertical="center"/>
      <protection locked="0"/>
    </xf>
    <xf numFmtId="0" fontId="16" fillId="5" borderId="6" xfId="0" applyFont="1" applyFill="1" applyBorder="1" applyAlignment="1" applyProtection="1">
      <alignment horizontal="left" vertical="center"/>
      <protection locked="0"/>
    </xf>
    <xf numFmtId="0" fontId="16" fillId="5" borderId="11" xfId="0" applyFont="1" applyFill="1" applyBorder="1" applyAlignment="1" applyProtection="1">
      <alignment horizontal="left" vertical="center"/>
      <protection locked="0"/>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18" fillId="3" borderId="3" xfId="0" applyFont="1" applyFill="1" applyBorder="1" applyAlignment="1" applyProtection="1">
      <alignment horizontal="left" vertical="center"/>
    </xf>
    <xf numFmtId="164" fontId="18" fillId="3" borderId="3" xfId="0" applyNumberFormat="1" applyFont="1" applyFill="1" applyBorder="1" applyAlignment="1" applyProtection="1">
      <alignment horizontal="center"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6" fillId="5" borderId="3" xfId="0" applyFont="1" applyFill="1" applyBorder="1" applyAlignment="1" applyProtection="1">
      <alignment horizontal="left" vertical="center"/>
      <protection locked="0"/>
    </xf>
    <xf numFmtId="0" fontId="17" fillId="4" borderId="0" xfId="0" applyFont="1" applyFill="1" applyBorder="1" applyAlignment="1" applyProtection="1">
      <alignment horizontal="right" vertical="center"/>
    </xf>
    <xf numFmtId="0" fontId="4" fillId="4" borderId="0" xfId="0" applyFont="1" applyFill="1" applyBorder="1" applyAlignment="1" applyProtection="1">
      <alignment horizontal="left" vertical="top" wrapText="1"/>
    </xf>
    <xf numFmtId="0" fontId="4" fillId="5" borderId="10" xfId="0" applyFont="1" applyFill="1" applyBorder="1" applyAlignment="1" applyProtection="1">
      <alignment horizontal="left" vertical="center"/>
      <protection locked="0"/>
    </xf>
    <xf numFmtId="0" fontId="4" fillId="5" borderId="6" xfId="0" applyFont="1" applyFill="1" applyBorder="1" applyAlignment="1" applyProtection="1">
      <alignment horizontal="left" vertical="center"/>
      <protection locked="0"/>
    </xf>
    <xf numFmtId="0" fontId="4" fillId="5" borderId="11" xfId="0" applyFont="1" applyFill="1" applyBorder="1" applyAlignment="1" applyProtection="1">
      <alignment horizontal="left" vertical="center"/>
      <protection locked="0"/>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19" fillId="4" borderId="42"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164" fontId="16" fillId="3" borderId="3" xfId="0" applyNumberFormat="1" applyFont="1" applyFill="1" applyBorder="1" applyAlignment="1" applyProtection="1">
      <alignment horizontal="center" vertical="center"/>
    </xf>
    <xf numFmtId="0" fontId="16" fillId="5" borderId="12" xfId="0" applyFont="1" applyFill="1" applyBorder="1" applyAlignment="1" applyProtection="1">
      <alignment horizontal="left" vertical="top" wrapText="1"/>
    </xf>
    <xf numFmtId="0" fontId="16" fillId="5" borderId="0" xfId="0" applyFont="1" applyFill="1" applyBorder="1" applyAlignment="1" applyProtection="1">
      <alignment horizontal="left" vertical="top" wrapText="1"/>
    </xf>
    <xf numFmtId="0" fontId="16" fillId="5" borderId="12" xfId="0" applyFont="1" applyFill="1" applyBorder="1" applyAlignment="1" applyProtection="1">
      <alignment horizontal="left" vertical="top"/>
    </xf>
    <xf numFmtId="0" fontId="16" fillId="5"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164" fontId="19" fillId="3" borderId="3" xfId="0" applyNumberFormat="1"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2" xfId="0" applyFont="1" applyFill="1" applyBorder="1" applyAlignment="1" applyProtection="1">
      <alignment horizontal="left" vertical="center"/>
      <protection locked="0"/>
    </xf>
    <xf numFmtId="0" fontId="16" fillId="5"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57"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5" borderId="4" xfId="0" applyFont="1" applyFill="1" applyBorder="1" applyAlignment="1" applyProtection="1">
      <alignment horizontal="right" vertical="center" wrapText="1"/>
    </xf>
    <xf numFmtId="0" fontId="4" fillId="5" borderId="5" xfId="0" applyFont="1" applyFill="1" applyBorder="1" applyAlignment="1" applyProtection="1">
      <alignment horizontal="right" vertical="center" wrapText="1"/>
    </xf>
    <xf numFmtId="0" fontId="4" fillId="5" borderId="8" xfId="0" applyFont="1" applyFill="1" applyBorder="1" applyAlignment="1" applyProtection="1">
      <alignment horizontal="right" vertical="center" wrapText="1"/>
    </xf>
    <xf numFmtId="0" fontId="4" fillId="5" borderId="2" xfId="0" applyFont="1" applyFill="1" applyBorder="1" applyAlignment="1" applyProtection="1">
      <alignment horizontal="right" vertical="center" wrapText="1"/>
    </xf>
    <xf numFmtId="0" fontId="4" fillId="4" borderId="16"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7" xfId="0" applyFont="1" applyFill="1" applyBorder="1" applyAlignment="1" applyProtection="1">
      <alignment horizontal="left"/>
    </xf>
    <xf numFmtId="0" fontId="16" fillId="4" borderId="2" xfId="0" applyFont="1" applyFill="1" applyBorder="1" applyAlignment="1" applyProtection="1">
      <alignment horizontal="center"/>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3" xfId="3" applyNumberFormat="1" applyFont="1" applyFill="1" applyBorder="1" applyAlignment="1" applyProtection="1">
      <alignment horizontal="right" shrinkToFit="1"/>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6" borderId="10" xfId="3" applyFont="1" applyFill="1" applyBorder="1" applyAlignment="1" applyProtection="1">
      <alignment horizontal="left" vertical="center"/>
      <protection locked="0"/>
    </xf>
    <xf numFmtId="0" fontId="16" fillId="6" borderId="6" xfId="3" applyFont="1" applyFill="1" applyBorder="1" applyAlignment="1" applyProtection="1">
      <alignment horizontal="left" vertical="center"/>
      <protection locked="0"/>
    </xf>
    <xf numFmtId="0" fontId="16" fillId="6" borderId="11" xfId="3" applyFont="1" applyFill="1" applyBorder="1" applyAlignment="1" applyProtection="1">
      <alignment horizontal="left" vertical="center"/>
      <protection locked="0"/>
    </xf>
    <xf numFmtId="0" fontId="16" fillId="6" borderId="10" xfId="3" applyFont="1" applyFill="1" applyBorder="1" applyAlignment="1" applyProtection="1">
      <alignment horizontal="left"/>
      <protection locked="0"/>
    </xf>
    <xf numFmtId="0" fontId="16" fillId="6" borderId="6" xfId="3" applyFont="1" applyFill="1" applyBorder="1" applyAlignment="1" applyProtection="1">
      <alignment horizontal="left"/>
      <protection locked="0"/>
    </xf>
    <xf numFmtId="0" fontId="16" fillId="6" borderId="11" xfId="3" applyFont="1" applyFill="1" applyBorder="1" applyAlignment="1" applyProtection="1">
      <alignment horizontal="left"/>
      <protection locked="0"/>
    </xf>
    <xf numFmtId="0" fontId="16" fillId="4" borderId="0" xfId="3" applyFont="1" applyFill="1" applyBorder="1" applyAlignment="1" applyProtection="1">
      <alignment horizontal="left"/>
    </xf>
    <xf numFmtId="0" fontId="16" fillId="6" borderId="8" xfId="3" applyFont="1" applyFill="1" applyBorder="1" applyAlignment="1" applyProtection="1">
      <alignment horizontal="left" vertical="center"/>
      <protection locked="0"/>
    </xf>
    <xf numFmtId="0" fontId="16" fillId="6" borderId="2" xfId="3" applyFont="1" applyFill="1" applyBorder="1" applyAlignment="1" applyProtection="1">
      <alignment horizontal="left" vertical="center"/>
      <protection locked="0"/>
    </xf>
    <xf numFmtId="0" fontId="16" fillId="6" borderId="9" xfId="3" applyFont="1" applyFill="1" applyBorder="1" applyAlignment="1" applyProtection="1">
      <alignment horizontal="left" vertical="center"/>
      <protection locked="0"/>
    </xf>
    <xf numFmtId="164" fontId="41"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6" borderId="10" xfId="3" applyFont="1" applyFill="1" applyBorder="1" applyAlignment="1" applyProtection="1">
      <alignment horizontal="left" vertical="center" shrinkToFit="1"/>
    </xf>
    <xf numFmtId="0" fontId="4" fillId="6" borderId="6" xfId="3" applyFont="1" applyFill="1" applyBorder="1" applyAlignment="1" applyProtection="1">
      <alignment horizontal="left" vertical="center" shrinkToFit="1"/>
    </xf>
    <xf numFmtId="0" fontId="4" fillId="6" borderId="11" xfId="3" applyFont="1" applyFill="1" applyBorder="1" applyAlignment="1" applyProtection="1">
      <alignment horizontal="left" vertical="center" shrinkToFit="1"/>
    </xf>
    <xf numFmtId="0" fontId="16" fillId="6" borderId="3" xfId="3" applyFont="1" applyFill="1" applyBorder="1" applyAlignment="1" applyProtection="1">
      <alignment horizontal="left"/>
      <protection locked="0"/>
    </xf>
    <xf numFmtId="169" fontId="16" fillId="6" borderId="3" xfId="3" applyNumberFormat="1" applyFont="1" applyFill="1" applyBorder="1" applyAlignment="1" applyProtection="1">
      <alignment horizontal="right" shrinkToFit="1"/>
      <protection locked="0"/>
    </xf>
    <xf numFmtId="0" fontId="4" fillId="6" borderId="10" xfId="3" applyFont="1" applyFill="1" applyBorder="1" applyAlignment="1" applyProtection="1">
      <alignment horizontal="left" vertical="center"/>
    </xf>
    <xf numFmtId="0" fontId="4" fillId="6" borderId="6" xfId="3" applyFont="1" applyFill="1" applyBorder="1" applyAlignment="1" applyProtection="1">
      <alignment horizontal="left" vertical="center"/>
    </xf>
    <xf numFmtId="0" fontId="4" fillId="6" borderId="11" xfId="3" applyFont="1" applyFill="1" applyBorder="1" applyAlignment="1" applyProtection="1">
      <alignment horizontal="left" vertical="center"/>
    </xf>
    <xf numFmtId="0" fontId="4" fillId="6" borderId="8" xfId="3" applyFont="1" applyFill="1" applyBorder="1" applyAlignment="1" applyProtection="1">
      <alignment horizontal="left" vertical="center"/>
    </xf>
    <xf numFmtId="0" fontId="4" fillId="6" borderId="2" xfId="3" applyFont="1" applyFill="1" applyBorder="1" applyAlignment="1" applyProtection="1">
      <alignment horizontal="left" vertical="center"/>
    </xf>
    <xf numFmtId="0" fontId="4" fillId="6" borderId="9" xfId="3" applyFont="1" applyFill="1" applyBorder="1" applyAlignment="1" applyProtection="1">
      <alignment horizontal="left" vertical="center"/>
    </xf>
    <xf numFmtId="0" fontId="4" fillId="6" borderId="10" xfId="3" applyNumberFormat="1" applyFont="1" applyFill="1" applyBorder="1" applyAlignment="1" applyProtection="1">
      <alignment horizontal="center" vertical="center"/>
    </xf>
    <xf numFmtId="0" fontId="4" fillId="6" borderId="6" xfId="3" applyNumberFormat="1" applyFont="1" applyFill="1" applyBorder="1" applyAlignment="1" applyProtection="1">
      <alignment horizontal="center" vertical="center"/>
    </xf>
    <xf numFmtId="0" fontId="4" fillId="6" borderId="11" xfId="3" applyNumberFormat="1" applyFont="1" applyFill="1" applyBorder="1" applyAlignment="1" applyProtection="1">
      <alignment horizontal="center" vertical="center"/>
    </xf>
    <xf numFmtId="0" fontId="18" fillId="3" borderId="3" xfId="3" applyFont="1" applyFill="1" applyBorder="1" applyAlignment="1" applyProtection="1">
      <alignment horizontal="center"/>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6" fillId="6" borderId="3" xfId="3" applyFont="1" applyFill="1" applyBorder="1" applyAlignment="1" applyProtection="1">
      <alignment horizontal="center"/>
    </xf>
    <xf numFmtId="0" fontId="17" fillId="3" borderId="10" xfId="3" applyFont="1" applyFill="1" applyBorder="1" applyAlignment="1" applyProtection="1">
      <alignment horizontal="center" vertical="center"/>
    </xf>
    <xf numFmtId="0" fontId="17" fillId="3" borderId="6" xfId="3" applyFont="1" applyFill="1" applyBorder="1" applyAlignment="1" applyProtection="1">
      <alignment horizontal="center" vertical="center"/>
    </xf>
    <xf numFmtId="0" fontId="17" fillId="3" borderId="11" xfId="3" applyFont="1" applyFill="1" applyBorder="1" applyAlignment="1" applyProtection="1">
      <alignment horizontal="center" vertical="center"/>
    </xf>
    <xf numFmtId="167" fontId="4" fillId="6" borderId="10" xfId="3" applyNumberFormat="1" applyFont="1" applyFill="1" applyBorder="1" applyAlignment="1" applyProtection="1">
      <alignment horizontal="center" vertical="center"/>
    </xf>
    <xf numFmtId="167" fontId="4" fillId="6" borderId="6" xfId="3" applyNumberFormat="1" applyFont="1" applyFill="1" applyBorder="1" applyAlignment="1" applyProtection="1">
      <alignment horizontal="center" vertical="center"/>
    </xf>
    <xf numFmtId="167" fontId="4" fillId="6"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0" fontId="33" fillId="3" borderId="10" xfId="3" applyFont="1" applyFill="1" applyBorder="1" applyAlignment="1" applyProtection="1">
      <alignment horizontal="center" vertical="center" shrinkToFit="1"/>
    </xf>
    <xf numFmtId="0" fontId="33" fillId="3" borderId="11" xfId="3" applyFont="1" applyFill="1" applyBorder="1" applyAlignment="1" applyProtection="1">
      <alignment horizontal="center" vertical="center" shrinkToFit="1"/>
    </xf>
    <xf numFmtId="166" fontId="33" fillId="6" borderId="10" xfId="3" applyNumberFormat="1" applyFont="1" applyFill="1" applyBorder="1" applyAlignment="1" applyProtection="1">
      <alignment horizontal="center" vertical="center"/>
    </xf>
    <xf numFmtId="166" fontId="33" fillId="6" borderId="11" xfId="3" applyNumberFormat="1" applyFont="1" applyFill="1" applyBorder="1" applyAlignment="1" applyProtection="1">
      <alignment horizontal="center" vertical="center"/>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6" borderId="10" xfId="3" applyFont="1" applyFill="1" applyBorder="1" applyAlignment="1" applyProtection="1">
      <alignment horizontal="center"/>
    </xf>
    <xf numFmtId="0" fontId="17" fillId="6" borderId="6" xfId="3" applyFont="1" applyFill="1" applyBorder="1" applyAlignment="1" applyProtection="1">
      <alignment horizontal="center"/>
    </xf>
    <xf numFmtId="0" fontId="17" fillId="6" borderId="11" xfId="3" applyFont="1" applyFill="1" applyBorder="1" applyAlignment="1" applyProtection="1">
      <alignment horizontal="center"/>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17" fillId="3" borderId="3" xfId="3" applyFont="1" applyFill="1" applyBorder="1" applyAlignment="1" applyProtection="1">
      <alignment horizontal="left"/>
    </xf>
    <xf numFmtId="0" fontId="16" fillId="4" borderId="3" xfId="3" applyFont="1" applyFill="1" applyBorder="1" applyAlignment="1" applyProtection="1">
      <alignment horizontal="left"/>
    </xf>
    <xf numFmtId="0" fontId="16" fillId="3" borderId="3" xfId="3" applyFont="1" applyFill="1" applyBorder="1" applyAlignment="1" applyProtection="1">
      <alignment horizontal="left"/>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165" fontId="16" fillId="6" borderId="3" xfId="3" applyNumberFormat="1" applyFont="1" applyFill="1" applyBorder="1" applyAlignment="1" applyProtection="1">
      <alignment horizontal="right" shrinkToFit="1"/>
      <protection locked="0"/>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169" fontId="18" fillId="3" borderId="3" xfId="3" applyNumberFormat="1" applyFont="1" applyFill="1" applyBorder="1" applyAlignment="1" applyProtection="1">
      <alignment horizontal="right" shrinkToFit="1"/>
    </xf>
    <xf numFmtId="0" fontId="18" fillId="3" borderId="3" xfId="3" applyFont="1" applyFill="1" applyBorder="1" applyAlignment="1" applyProtection="1">
      <alignment horizontal="left"/>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53" fillId="4" borderId="10" xfId="3" applyFont="1" applyFill="1" applyBorder="1" applyAlignment="1" applyProtection="1">
      <alignment horizontal="center" vertical="center" wrapText="1"/>
    </xf>
    <xf numFmtId="0" fontId="53" fillId="4" borderId="6" xfId="3" applyFont="1" applyFill="1" applyBorder="1" applyAlignment="1" applyProtection="1">
      <alignment horizontal="center" vertical="center" wrapText="1"/>
    </xf>
    <xf numFmtId="0" fontId="53"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2"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9"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51" fillId="4" borderId="4" xfId="3" applyFont="1" applyFill="1" applyBorder="1" applyAlignment="1" applyProtection="1">
      <alignment horizontal="left" vertical="center"/>
    </xf>
    <xf numFmtId="0" fontId="51" fillId="4" borderId="5" xfId="3" applyFont="1" applyFill="1" applyBorder="1" applyAlignment="1" applyProtection="1">
      <alignment horizontal="left" vertical="center"/>
    </xf>
    <xf numFmtId="0" fontId="51" fillId="4" borderId="7" xfId="3" applyFont="1" applyFill="1" applyBorder="1" applyAlignment="1" applyProtection="1">
      <alignment horizontal="left" vertical="center"/>
    </xf>
    <xf numFmtId="0" fontId="51" fillId="4" borderId="8" xfId="3" applyFont="1" applyFill="1" applyBorder="1" applyAlignment="1" applyProtection="1">
      <alignment horizontal="left" vertical="center"/>
    </xf>
    <xf numFmtId="0" fontId="51" fillId="4" borderId="2" xfId="3" applyFont="1" applyFill="1" applyBorder="1" applyAlignment="1" applyProtection="1">
      <alignment horizontal="left" vertical="center"/>
    </xf>
    <xf numFmtId="0" fontId="51" fillId="4" borderId="9" xfId="3" applyFont="1" applyFill="1" applyBorder="1" applyAlignment="1" applyProtection="1">
      <alignment horizontal="left" vertical="center"/>
    </xf>
    <xf numFmtId="0" fontId="16" fillId="4" borderId="34"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52" fillId="4" borderId="4" xfId="3" applyNumberFormat="1" applyFont="1" applyFill="1" applyBorder="1" applyAlignment="1" applyProtection="1">
      <alignment horizontal="center" vertical="center"/>
    </xf>
    <xf numFmtId="169" fontId="52" fillId="4" borderId="5" xfId="3" applyNumberFormat="1" applyFont="1" applyFill="1" applyBorder="1" applyAlignment="1" applyProtection="1">
      <alignment horizontal="center" vertical="center"/>
    </xf>
    <xf numFmtId="169" fontId="52" fillId="4" borderId="7" xfId="3" applyNumberFormat="1" applyFont="1" applyFill="1" applyBorder="1" applyAlignment="1" applyProtection="1">
      <alignment horizontal="center" vertical="center"/>
    </xf>
    <xf numFmtId="169" fontId="52" fillId="4" borderId="8" xfId="3" applyNumberFormat="1" applyFont="1" applyFill="1" applyBorder="1" applyAlignment="1" applyProtection="1">
      <alignment horizontal="center" vertical="center"/>
    </xf>
    <xf numFmtId="169" fontId="52" fillId="4" borderId="2" xfId="3" applyNumberFormat="1" applyFont="1" applyFill="1" applyBorder="1" applyAlignment="1" applyProtection="1">
      <alignment horizontal="center" vertical="center"/>
    </xf>
    <xf numFmtId="169" fontId="52" fillId="4" borderId="9" xfId="3" applyNumberFormat="1" applyFont="1" applyFill="1" applyBorder="1" applyAlignment="1" applyProtection="1">
      <alignment horizontal="center" vertical="center"/>
    </xf>
    <xf numFmtId="169" fontId="53" fillId="4" borderId="10" xfId="3" applyNumberFormat="1" applyFont="1" applyFill="1" applyBorder="1" applyAlignment="1" applyProtection="1">
      <alignment horizontal="center" vertical="center" wrapText="1"/>
    </xf>
    <xf numFmtId="169" fontId="53" fillId="4" borderId="6" xfId="3" applyNumberFormat="1" applyFont="1" applyFill="1" applyBorder="1" applyAlignment="1" applyProtection="1">
      <alignment horizontal="center" vertical="center" wrapText="1"/>
    </xf>
    <xf numFmtId="169" fontId="53" fillId="4" borderId="11" xfId="3" applyNumberFormat="1" applyFont="1" applyFill="1" applyBorder="1" applyAlignment="1" applyProtection="1">
      <alignment horizontal="center" vertical="center" wrapText="1"/>
    </xf>
    <xf numFmtId="14" fontId="50" fillId="4" borderId="0" xfId="3" applyNumberFormat="1" applyFont="1" applyFill="1" applyBorder="1" applyAlignment="1" applyProtection="1">
      <alignment horizontal="center"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167" fontId="4" fillId="3" borderId="10" xfId="0" applyNumberFormat="1" applyFont="1" applyFill="1" applyBorder="1" applyAlignment="1" applyProtection="1">
      <alignment horizontal="left" vertical="center"/>
    </xf>
    <xf numFmtId="167"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cellXfs>
  <cellStyles count="9">
    <cellStyle name="Hyper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6">
    <dxf>
      <font>
        <color theme="0" tint="-0.14996795556505021"/>
      </font>
    </dxf>
    <dxf>
      <font>
        <color theme="0" tint="-0.14996795556505021"/>
      </font>
    </dxf>
    <dxf>
      <font>
        <color rgb="FFFFFF99"/>
      </font>
    </dxf>
    <dxf>
      <font>
        <color theme="0" tint="-0.14996795556505021"/>
      </font>
    </dxf>
    <dxf>
      <font>
        <color theme="0" tint="-0.14996795556505021"/>
      </font>
    </dxf>
    <dxf>
      <font>
        <b/>
        <i/>
      </font>
      <fill>
        <patternFill>
          <bgColor rgb="FFFF0000"/>
        </patternFill>
      </fill>
    </dxf>
    <dxf>
      <font>
        <color rgb="FF9C0006"/>
      </font>
      <fill>
        <patternFill>
          <bgColor rgb="FFFFC7CE"/>
        </patternFill>
      </fill>
    </dxf>
    <dxf>
      <font>
        <color rgb="FF9C0006"/>
      </font>
      <fill>
        <patternFill>
          <bgColor rgb="FFFFC7CE"/>
        </patternFill>
      </fill>
    </dxf>
    <dxf>
      <font>
        <b/>
        <i val="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M$55" lockText="1" noThreeD="1"/>
</file>

<file path=xl/ctrlProps/ctrlProp11.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AB$12" lockText="1" noThreeD="1"/>
</file>

<file path=xl/ctrlProps/ctrlProp13.xml><?xml version="1.0" encoding="utf-8"?>
<formControlPr xmlns="http://schemas.microsoft.com/office/spreadsheetml/2009/9/main" objectType="CheckBox" fmlaLink="$AB$13" lockText="1" noThreeD="1"/>
</file>

<file path=xl/ctrlProps/ctrlProp14.xml><?xml version="1.0" encoding="utf-8"?>
<formControlPr xmlns="http://schemas.microsoft.com/office/spreadsheetml/2009/9/main" objectType="CheckBox" fmlaLink="$X$63"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5" lockText="1" noThreeD="1"/>
</file>

<file path=xl/ctrlProps/ctrlProp4.xml><?xml version="1.0" encoding="utf-8"?>
<formControlPr xmlns="http://schemas.microsoft.com/office/spreadsheetml/2009/9/main" objectType="CheckBox" fmlaLink="$Y$54" lockText="1" noThreeD="1"/>
</file>

<file path=xl/ctrlProps/ctrlProp5.xml><?xml version="1.0" encoding="utf-8"?>
<formControlPr xmlns="http://schemas.microsoft.com/office/spreadsheetml/2009/9/main" objectType="CheckBox" fmlaLink="$M$54"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Y$56" lockText="1" noThreeD="1"/>
</file>

<file path=xl/ctrlProps/ctrlProp8.xml><?xml version="1.0" encoding="utf-8"?>
<formControlPr xmlns="http://schemas.microsoft.com/office/spreadsheetml/2009/9/main" objectType="CheckBox" fmlaLink="$Y$58"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220980</xdr:colOff>
          <xdr:row>11</xdr:row>
          <xdr:rowOff>0</xdr:rowOff>
        </xdr:from>
        <xdr:to>
          <xdr:col>28</xdr:col>
          <xdr:colOff>152400</xdr:colOff>
          <xdr:row>12</xdr:row>
          <xdr:rowOff>15240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12</xdr:row>
          <xdr:rowOff>0</xdr:rowOff>
        </xdr:from>
        <xdr:to>
          <xdr:col>28</xdr:col>
          <xdr:colOff>167640</xdr:colOff>
          <xdr:row>13</xdr:row>
          <xdr:rowOff>7620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54</xdr:row>
          <xdr:rowOff>15240</xdr:rowOff>
        </xdr:from>
        <xdr:to>
          <xdr:col>25</xdr:col>
          <xdr:colOff>30480</xdr:colOff>
          <xdr:row>54</xdr:row>
          <xdr:rowOff>228600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53</xdr:row>
          <xdr:rowOff>30480</xdr:rowOff>
        </xdr:from>
        <xdr:to>
          <xdr:col>25</xdr:col>
          <xdr:colOff>30480</xdr:colOff>
          <xdr:row>53</xdr:row>
          <xdr:rowOff>243840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53</xdr:row>
          <xdr:rowOff>45720</xdr:rowOff>
        </xdr:from>
        <xdr:to>
          <xdr:col>13</xdr:col>
          <xdr:colOff>60960</xdr:colOff>
          <xdr:row>53</xdr:row>
          <xdr:rowOff>259080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56</xdr:row>
          <xdr:rowOff>15240</xdr:rowOff>
        </xdr:from>
        <xdr:to>
          <xdr:col>25</xdr:col>
          <xdr:colOff>30480</xdr:colOff>
          <xdr:row>56</xdr:row>
          <xdr:rowOff>228600</xdr:rowOff>
        </xdr:to>
        <xdr:sp macro="" textlink="">
          <xdr:nvSpPr>
            <xdr:cNvPr id="14374" name="Check Box 10278" hidden="1">
              <a:extLst>
                <a:ext uri="{63B3BB69-23CF-44E3-9099-C40C66FF867C}">
                  <a14:compatExt spid="_x0000_s1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55</xdr:row>
          <xdr:rowOff>190500</xdr:rowOff>
        </xdr:from>
        <xdr:to>
          <xdr:col>25</xdr:col>
          <xdr:colOff>30480</xdr:colOff>
          <xdr:row>55</xdr:row>
          <xdr:rowOff>403860</xdr:rowOff>
        </xdr:to>
        <xdr:sp macro="" textlink="">
          <xdr:nvSpPr>
            <xdr:cNvPr id="14375" name="Check Box 10279" hidden="1">
              <a:extLst>
                <a:ext uri="{63B3BB69-23CF-44E3-9099-C40C66FF867C}">
                  <a14:compatExt spid="_x0000_s1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56</xdr:row>
          <xdr:rowOff>251460</xdr:rowOff>
        </xdr:from>
        <xdr:to>
          <xdr:col>25</xdr:col>
          <xdr:colOff>30480</xdr:colOff>
          <xdr:row>57</xdr:row>
          <xdr:rowOff>198120</xdr:rowOff>
        </xdr:to>
        <xdr:sp macro="" textlink="">
          <xdr:nvSpPr>
            <xdr:cNvPr id="14376" name="Check Box 10280" hidden="1">
              <a:extLst>
                <a:ext uri="{63B3BB69-23CF-44E3-9099-C40C66FF867C}">
                  <a14:compatExt spid="_x0000_s14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56</xdr:row>
          <xdr:rowOff>22860</xdr:rowOff>
        </xdr:from>
        <xdr:to>
          <xdr:col>13</xdr:col>
          <xdr:colOff>53340</xdr:colOff>
          <xdr:row>56</xdr:row>
          <xdr:rowOff>228600</xdr:rowOff>
        </xdr:to>
        <xdr:sp macro="" textlink="">
          <xdr:nvSpPr>
            <xdr:cNvPr id="14383" name="Check Box 10287" hidden="1">
              <a:extLst>
                <a:ext uri="{63B3BB69-23CF-44E3-9099-C40C66FF867C}">
                  <a14:compatExt spid="_x0000_s1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54</xdr:row>
          <xdr:rowOff>7620</xdr:rowOff>
        </xdr:from>
        <xdr:to>
          <xdr:col>13</xdr:col>
          <xdr:colOff>68580</xdr:colOff>
          <xdr:row>54</xdr:row>
          <xdr:rowOff>205740</xdr:rowOff>
        </xdr:to>
        <xdr:sp macro="" textlink="">
          <xdr:nvSpPr>
            <xdr:cNvPr id="14384" name="Check Box 10288" hidden="1">
              <a:extLst>
                <a:ext uri="{63B3BB69-23CF-44E3-9099-C40C66FF867C}">
                  <a14:compatExt spid="_x0000_s1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55</xdr:row>
          <xdr:rowOff>60960</xdr:rowOff>
        </xdr:from>
        <xdr:to>
          <xdr:col>13</xdr:col>
          <xdr:colOff>53340</xdr:colOff>
          <xdr:row>55</xdr:row>
          <xdr:rowOff>274320</xdr:rowOff>
        </xdr:to>
        <xdr:sp macro="" textlink="">
          <xdr:nvSpPr>
            <xdr:cNvPr id="14387" name="Check Box 10291" hidden="1">
              <a:extLst>
                <a:ext uri="{63B3BB69-23CF-44E3-9099-C40C66FF867C}">
                  <a14:compatExt spid="_x0000_s1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11</xdr:row>
          <xdr:rowOff>0</xdr:rowOff>
        </xdr:from>
        <xdr:to>
          <xdr:col>28</xdr:col>
          <xdr:colOff>152400</xdr:colOff>
          <xdr:row>12</xdr:row>
          <xdr:rowOff>15240</xdr:rowOff>
        </xdr:to>
        <xdr:sp macro="" textlink="">
          <xdr:nvSpPr>
            <xdr:cNvPr id="14396" name="Check Box 10300" hidden="1">
              <a:extLst>
                <a:ext uri="{63B3BB69-23CF-44E3-9099-C40C66FF867C}">
                  <a14:compatExt spid="_x0000_s143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220980</xdr:colOff>
          <xdr:row>12</xdr:row>
          <xdr:rowOff>0</xdr:rowOff>
        </xdr:from>
        <xdr:to>
          <xdr:col>28</xdr:col>
          <xdr:colOff>167640</xdr:colOff>
          <xdr:row>13</xdr:row>
          <xdr:rowOff>7620</xdr:rowOff>
        </xdr:to>
        <xdr:sp macro="" textlink="">
          <xdr:nvSpPr>
            <xdr:cNvPr id="14397" name="Check Box 10301" hidden="1">
              <a:extLst>
                <a:ext uri="{63B3BB69-23CF-44E3-9099-C40C66FF867C}">
                  <a14:compatExt spid="_x0000_s143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167640</xdr:colOff>
          <xdr:row>61</xdr:row>
          <xdr:rowOff>91440</xdr:rowOff>
        </xdr:from>
        <xdr:to>
          <xdr:col>23</xdr:col>
          <xdr:colOff>365760</xdr:colOff>
          <xdr:row>63</xdr:row>
          <xdr:rowOff>99060</xdr:rowOff>
        </xdr:to>
        <xdr:sp macro="" textlink="">
          <xdr:nvSpPr>
            <xdr:cNvPr id="14401" name="Check Box 10305" hidden="1">
              <a:extLst>
                <a:ext uri="{63B3BB69-23CF-44E3-9099-C40C66FF867C}">
                  <a14:compatExt spid="_x0000_s14401"/>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3.2.1.1%20AEJ/KSV-AEJ-Formulare/KSV%20neu%20ab%202018_2019/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refreshError="1"/>
      <sheetData sheetId="1" refreshError="1"/>
      <sheetData sheetId="2"/>
      <sheetData sheetId="3" refreshError="1"/>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4.vml"/><Relationship Id="rId11" Type="http://schemas.openxmlformats.org/officeDocument/2006/relationships/ctrlProp" Target="../ctrlProps/ctrlProp5.xml"/><Relationship Id="rId5" Type="http://schemas.openxmlformats.org/officeDocument/2006/relationships/vmlDrawing" Target="../drawings/vmlDrawing3.v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Z22"/>
  <sheetViews>
    <sheetView showGridLines="0" zoomScaleNormal="100" workbookViewId="0">
      <selection activeCell="G2" sqref="G2"/>
    </sheetView>
  </sheetViews>
  <sheetFormatPr baseColWidth="10" defaultRowHeight="14.4" x14ac:dyDescent="0.3"/>
  <cols>
    <col min="1" max="2" width="4.6640625" style="227" customWidth="1"/>
    <col min="3" max="3" width="3.88671875" style="227" customWidth="1"/>
    <col min="4" max="4" width="5.44140625" style="227" customWidth="1"/>
    <col min="5" max="5" width="4.88671875" style="227" customWidth="1"/>
    <col min="6" max="6" width="4" style="227" customWidth="1"/>
    <col min="7" max="7" width="4.33203125" style="227" customWidth="1"/>
    <col min="8" max="8" width="5.33203125" style="227" customWidth="1"/>
    <col min="9" max="9" width="4.5546875" style="227" customWidth="1"/>
    <col min="10" max="10" width="4" style="227" customWidth="1"/>
    <col min="11" max="11" width="4.6640625" style="227" customWidth="1"/>
    <col min="12" max="12" width="4.33203125" style="227" customWidth="1"/>
    <col min="13" max="13" width="4.44140625" style="227" customWidth="1"/>
    <col min="14" max="14" width="4.88671875" style="227" customWidth="1"/>
    <col min="15" max="15" width="4.5546875" style="227" customWidth="1"/>
    <col min="16" max="17" width="5.109375" style="227" customWidth="1"/>
    <col min="18" max="18" width="5.5546875" style="227" customWidth="1"/>
    <col min="19" max="19" width="4.6640625" style="227" customWidth="1"/>
    <col min="20" max="21" width="5.33203125" style="227" customWidth="1"/>
    <col min="22" max="22" width="6.33203125" style="227" customWidth="1"/>
    <col min="23" max="23" width="5.5546875" style="227" customWidth="1"/>
    <col min="24" max="24" width="5.109375" style="227" customWidth="1"/>
    <col min="25" max="25" width="6.44140625" style="227" customWidth="1"/>
    <col min="26" max="26" width="6.88671875" style="227" customWidth="1"/>
    <col min="27" max="16384" width="11.5546875" style="227"/>
  </cols>
  <sheetData>
    <row r="1" spans="1:26" s="201" customFormat="1" ht="21" x14ac:dyDescent="0.4">
      <c r="A1" s="280" t="s">
        <v>274</v>
      </c>
      <c r="B1" s="280"/>
      <c r="C1" s="280"/>
      <c r="D1" s="280"/>
      <c r="E1" s="280"/>
      <c r="F1" s="280"/>
      <c r="G1" s="280"/>
      <c r="H1" s="280"/>
      <c r="I1" s="280"/>
      <c r="J1" s="280"/>
      <c r="K1" s="280"/>
      <c r="L1" s="280"/>
      <c r="M1" s="280"/>
      <c r="N1" s="280"/>
      <c r="O1" s="280"/>
      <c r="P1" s="280"/>
      <c r="Q1" s="280"/>
      <c r="R1" s="280"/>
      <c r="S1" s="280"/>
      <c r="T1" s="280"/>
      <c r="U1" s="280"/>
      <c r="V1" s="280"/>
      <c r="W1" s="280"/>
      <c r="X1" s="200"/>
      <c r="Y1" s="200"/>
      <c r="Z1" s="200"/>
    </row>
    <row r="3" spans="1:26" s="203" customFormat="1" ht="42.75" customHeight="1" x14ac:dyDescent="0.3">
      <c r="A3" s="282" t="s">
        <v>247</v>
      </c>
      <c r="B3" s="282"/>
      <c r="C3" s="282"/>
      <c r="D3" s="282"/>
      <c r="E3" s="282"/>
      <c r="F3" s="282"/>
      <c r="G3" s="282"/>
      <c r="H3" s="282"/>
      <c r="I3" s="282"/>
      <c r="J3" s="282"/>
      <c r="K3" s="282"/>
      <c r="L3" s="282"/>
      <c r="M3" s="282"/>
      <c r="N3" s="282"/>
      <c r="O3" s="282"/>
      <c r="P3" s="282"/>
      <c r="Q3" s="282"/>
      <c r="R3" s="282"/>
      <c r="S3" s="282"/>
      <c r="T3" s="282"/>
      <c r="U3" s="282"/>
      <c r="V3" s="282"/>
      <c r="W3" s="282"/>
      <c r="X3" s="202"/>
      <c r="Y3" s="202"/>
      <c r="Z3" s="202"/>
    </row>
    <row r="4" spans="1:26" s="203" customFormat="1" x14ac:dyDescent="0.3">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5"/>
    </row>
    <row r="5" spans="1:26" s="203" customFormat="1" ht="18" x14ac:dyDescent="0.3">
      <c r="A5" s="283" t="s">
        <v>312</v>
      </c>
      <c r="B5" s="283"/>
      <c r="C5" s="283"/>
      <c r="D5" s="283"/>
      <c r="E5" s="283"/>
      <c r="F5" s="283"/>
      <c r="G5" s="283"/>
      <c r="H5" s="283"/>
      <c r="I5" s="283"/>
      <c r="J5" s="283"/>
      <c r="K5" s="283"/>
      <c r="L5" s="283"/>
      <c r="M5" s="283"/>
      <c r="N5" s="283"/>
      <c r="O5" s="283"/>
      <c r="P5" s="283"/>
      <c r="Q5" s="283"/>
      <c r="R5" s="283"/>
      <c r="S5" s="283"/>
      <c r="T5" s="283"/>
      <c r="U5" s="283"/>
      <c r="V5" s="283"/>
      <c r="W5" s="283"/>
      <c r="X5" s="206"/>
      <c r="Y5" s="206"/>
      <c r="Z5" s="206"/>
    </row>
    <row r="6" spans="1:26" s="203" customFormat="1" ht="18" x14ac:dyDescent="0.3">
      <c r="A6" s="207"/>
      <c r="B6" s="207"/>
      <c r="C6" s="207"/>
      <c r="D6" s="207"/>
      <c r="E6" s="207"/>
      <c r="F6" s="207"/>
      <c r="G6" s="207"/>
      <c r="H6" s="207"/>
      <c r="I6" s="207"/>
      <c r="J6" s="207"/>
      <c r="K6" s="207"/>
      <c r="L6" s="207"/>
      <c r="M6" s="207"/>
      <c r="N6" s="207"/>
      <c r="O6" s="207"/>
      <c r="P6" s="207"/>
      <c r="Q6" s="207"/>
      <c r="R6" s="207"/>
      <c r="S6" s="207"/>
      <c r="T6" s="207"/>
      <c r="U6" s="207"/>
      <c r="V6" s="207"/>
      <c r="W6" s="207"/>
      <c r="X6" s="206"/>
      <c r="Y6" s="206"/>
      <c r="Z6" s="206"/>
    </row>
    <row r="7" spans="1:26" s="209" customFormat="1" ht="45" customHeight="1" x14ac:dyDescent="0.3">
      <c r="A7" s="208" t="s">
        <v>122</v>
      </c>
      <c r="B7" s="279" t="s">
        <v>332</v>
      </c>
      <c r="C7" s="279"/>
      <c r="D7" s="279"/>
      <c r="E7" s="279"/>
      <c r="F7" s="279"/>
      <c r="G7" s="279"/>
      <c r="H7" s="279"/>
      <c r="I7" s="279"/>
      <c r="J7" s="279"/>
      <c r="K7" s="279"/>
      <c r="L7" s="279"/>
      <c r="M7" s="279"/>
      <c r="N7" s="279"/>
      <c r="O7" s="279"/>
      <c r="P7" s="279"/>
      <c r="Q7" s="279"/>
      <c r="R7" s="279"/>
      <c r="S7" s="279"/>
      <c r="T7" s="279"/>
      <c r="U7" s="279"/>
      <c r="V7" s="279"/>
      <c r="W7" s="279"/>
      <c r="X7" s="208"/>
      <c r="Y7" s="208"/>
      <c r="Z7" s="208"/>
    </row>
    <row r="8" spans="1:26" s="209" customFormat="1" ht="60" customHeight="1" x14ac:dyDescent="0.3">
      <c r="A8" s="210" t="s">
        <v>123</v>
      </c>
      <c r="B8" s="279" t="s">
        <v>352</v>
      </c>
      <c r="C8" s="279"/>
      <c r="D8" s="279"/>
      <c r="E8" s="279"/>
      <c r="F8" s="279"/>
      <c r="G8" s="279"/>
      <c r="H8" s="279"/>
      <c r="I8" s="279"/>
      <c r="J8" s="279"/>
      <c r="K8" s="279"/>
      <c r="L8" s="279"/>
      <c r="M8" s="279"/>
      <c r="N8" s="279"/>
      <c r="O8" s="279"/>
      <c r="P8" s="279"/>
      <c r="Q8" s="279"/>
      <c r="R8" s="279"/>
      <c r="S8" s="279"/>
      <c r="T8" s="279"/>
      <c r="U8" s="279"/>
      <c r="V8" s="279"/>
      <c r="W8" s="279"/>
      <c r="X8" s="208"/>
      <c r="Y8" s="208"/>
      <c r="Z8" s="208"/>
    </row>
    <row r="9" spans="1:26" s="209" customFormat="1" ht="109.2" customHeight="1" x14ac:dyDescent="0.3">
      <c r="A9" s="210" t="s">
        <v>124</v>
      </c>
      <c r="B9" s="279" t="s">
        <v>351</v>
      </c>
      <c r="C9" s="279"/>
      <c r="D9" s="279"/>
      <c r="E9" s="279"/>
      <c r="F9" s="279"/>
      <c r="G9" s="279"/>
      <c r="H9" s="279"/>
      <c r="I9" s="279"/>
      <c r="J9" s="279"/>
      <c r="K9" s="279"/>
      <c r="L9" s="279"/>
      <c r="M9" s="279"/>
      <c r="N9" s="279"/>
      <c r="O9" s="279"/>
      <c r="P9" s="279"/>
      <c r="Q9" s="279"/>
      <c r="R9" s="279"/>
      <c r="S9" s="279"/>
      <c r="T9" s="279"/>
      <c r="U9" s="279"/>
      <c r="V9" s="279"/>
      <c r="W9" s="279"/>
      <c r="X9" s="210"/>
      <c r="Y9" s="208"/>
      <c r="Z9" s="208"/>
    </row>
    <row r="10" spans="1:26" s="203" customFormat="1" ht="15.6" x14ac:dyDescent="0.3">
      <c r="A10" s="211"/>
      <c r="B10" s="211"/>
      <c r="C10" s="211"/>
      <c r="D10" s="211"/>
      <c r="E10" s="211"/>
      <c r="F10" s="211"/>
      <c r="G10" s="211"/>
      <c r="H10" s="211"/>
      <c r="I10" s="211"/>
      <c r="J10" s="211"/>
      <c r="K10" s="211"/>
      <c r="L10" s="211"/>
      <c r="M10" s="211"/>
      <c r="N10" s="211"/>
      <c r="O10" s="211"/>
      <c r="P10" s="211"/>
      <c r="Q10" s="211"/>
      <c r="R10" s="211"/>
      <c r="S10" s="211"/>
      <c r="T10" s="211"/>
      <c r="U10" s="211"/>
      <c r="V10" s="211"/>
      <c r="W10" s="211"/>
      <c r="X10" s="210"/>
      <c r="Y10" s="210"/>
      <c r="Z10" s="210"/>
    </row>
    <row r="11" spans="1:26" s="203" customFormat="1" x14ac:dyDescent="0.3">
      <c r="A11" s="212"/>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05"/>
    </row>
    <row r="12" spans="1:26" s="203" customFormat="1" ht="40.799999999999997" customHeight="1" x14ac:dyDescent="0.3">
      <c r="A12" s="282" t="s">
        <v>325</v>
      </c>
      <c r="B12" s="282"/>
      <c r="C12" s="282"/>
      <c r="D12" s="282"/>
      <c r="E12" s="282"/>
      <c r="F12" s="282"/>
      <c r="G12" s="282"/>
      <c r="H12" s="282"/>
      <c r="I12" s="282"/>
      <c r="J12" s="282"/>
      <c r="K12" s="282"/>
      <c r="L12" s="282"/>
      <c r="M12" s="282"/>
      <c r="N12" s="282"/>
      <c r="O12" s="282"/>
      <c r="P12" s="282"/>
      <c r="Q12" s="282"/>
      <c r="R12" s="282"/>
      <c r="S12" s="282"/>
      <c r="T12" s="282"/>
      <c r="U12" s="282"/>
      <c r="V12" s="282"/>
      <c r="W12" s="282"/>
      <c r="X12" s="213"/>
      <c r="Y12" s="213"/>
      <c r="Z12" s="213"/>
    </row>
    <row r="13" spans="1:26" s="203" customFormat="1" ht="25.2" customHeight="1" x14ac:dyDescent="0.3">
      <c r="A13" s="214"/>
      <c r="B13" s="215"/>
      <c r="C13" s="215"/>
      <c r="D13" s="215"/>
      <c r="E13" s="215"/>
      <c r="F13" s="214"/>
      <c r="G13" s="284" t="s">
        <v>324</v>
      </c>
      <c r="H13" s="284"/>
      <c r="I13" s="284"/>
      <c r="J13" s="284"/>
      <c r="K13" s="284"/>
      <c r="L13" s="284"/>
      <c r="M13" s="284"/>
      <c r="N13" s="284"/>
      <c r="O13" s="284"/>
      <c r="P13" s="284"/>
      <c r="Q13" s="284"/>
      <c r="R13" s="284"/>
      <c r="S13" s="215"/>
      <c r="T13" s="215"/>
      <c r="U13" s="215"/>
      <c r="V13" s="215"/>
      <c r="W13" s="215"/>
      <c r="X13" s="206"/>
      <c r="Y13" s="206"/>
      <c r="Z13" s="206"/>
    </row>
    <row r="14" spans="1:26" s="217" customFormat="1" ht="36.6" customHeight="1" x14ac:dyDescent="0.3">
      <c r="A14" s="286" t="s">
        <v>277</v>
      </c>
      <c r="B14" s="286"/>
      <c r="C14" s="286"/>
      <c r="D14" s="286"/>
      <c r="E14" s="286"/>
      <c r="F14" s="286"/>
      <c r="G14" s="286"/>
      <c r="H14" s="286"/>
      <c r="I14" s="286"/>
      <c r="J14" s="286"/>
      <c r="K14" s="286"/>
      <c r="L14" s="286"/>
      <c r="M14" s="286"/>
      <c r="N14" s="286"/>
      <c r="O14" s="286"/>
      <c r="P14" s="286"/>
      <c r="Q14" s="286"/>
      <c r="R14" s="286"/>
      <c r="S14" s="286"/>
      <c r="T14" s="286"/>
      <c r="U14" s="286"/>
      <c r="V14" s="286"/>
      <c r="W14" s="286"/>
      <c r="X14" s="216"/>
      <c r="Y14" s="216"/>
      <c r="Z14" s="216"/>
    </row>
    <row r="15" spans="1:26" s="203" customFormat="1" ht="36.6" customHeight="1" x14ac:dyDescent="0.3">
      <c r="A15" s="285" t="s">
        <v>275</v>
      </c>
      <c r="B15" s="285"/>
      <c r="C15" s="285"/>
      <c r="D15" s="285"/>
      <c r="E15" s="285"/>
      <c r="F15" s="285"/>
      <c r="G15" s="285"/>
      <c r="H15" s="285"/>
      <c r="I15" s="285"/>
      <c r="J15" s="285"/>
      <c r="K15" s="285"/>
      <c r="L15" s="285"/>
      <c r="M15" s="285"/>
      <c r="N15" s="285"/>
      <c r="O15" s="285"/>
      <c r="P15" s="285"/>
      <c r="Q15" s="285"/>
      <c r="R15" s="285"/>
      <c r="S15" s="285"/>
      <c r="T15" s="285"/>
      <c r="U15" s="285"/>
      <c r="V15" s="285"/>
      <c r="W15" s="285"/>
      <c r="X15" s="218"/>
      <c r="Y15" s="218"/>
      <c r="Z15" s="218"/>
    </row>
    <row r="16" spans="1:26" s="203" customFormat="1" ht="23.4" customHeight="1" x14ac:dyDescent="0.3">
      <c r="A16" s="219"/>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row>
    <row r="18" spans="1:26" s="221" customFormat="1" ht="30.6" customHeight="1" x14ac:dyDescent="0.3">
      <c r="A18" s="281" t="s">
        <v>276</v>
      </c>
      <c r="B18" s="281"/>
      <c r="C18" s="281"/>
      <c r="D18" s="281"/>
      <c r="E18" s="281"/>
      <c r="F18" s="281"/>
      <c r="G18" s="281"/>
      <c r="H18" s="281"/>
      <c r="I18" s="281"/>
      <c r="J18" s="281"/>
      <c r="K18" s="281"/>
      <c r="L18" s="281"/>
      <c r="M18" s="281"/>
      <c r="N18" s="281"/>
      <c r="O18" s="281"/>
      <c r="P18" s="281"/>
      <c r="Q18" s="281"/>
      <c r="R18" s="281"/>
      <c r="S18" s="281"/>
      <c r="T18" s="281"/>
      <c r="U18" s="281"/>
      <c r="V18" s="281"/>
      <c r="W18" s="281"/>
      <c r="X18" s="220"/>
      <c r="Y18" s="220"/>
      <c r="Z18" s="220"/>
    </row>
    <row r="19" spans="1:26" s="214" customFormat="1" ht="149.4" customHeight="1" x14ac:dyDescent="0.3">
      <c r="A19" s="277" t="s">
        <v>314</v>
      </c>
      <c r="B19" s="278"/>
      <c r="C19" s="278"/>
      <c r="D19" s="278"/>
      <c r="E19" s="278"/>
      <c r="F19" s="278"/>
      <c r="G19" s="278"/>
      <c r="H19" s="278"/>
      <c r="I19" s="278"/>
      <c r="J19" s="278"/>
      <c r="K19" s="278"/>
      <c r="L19" s="278"/>
      <c r="M19" s="278"/>
      <c r="N19" s="278"/>
      <c r="O19" s="278"/>
      <c r="P19" s="278"/>
      <c r="Q19" s="278"/>
      <c r="R19" s="278"/>
      <c r="S19" s="278"/>
      <c r="T19" s="278"/>
      <c r="U19" s="278"/>
      <c r="V19" s="278"/>
      <c r="W19" s="278"/>
      <c r="X19" s="222"/>
      <c r="Y19" s="222"/>
      <c r="Z19" s="222"/>
    </row>
    <row r="20" spans="1:26" s="214" customFormat="1" ht="37.200000000000003" customHeight="1" x14ac:dyDescent="0.3">
      <c r="A20" s="223"/>
      <c r="B20" s="224"/>
      <c r="C20" s="224"/>
      <c r="D20" s="224"/>
      <c r="E20" s="224"/>
      <c r="F20" s="224"/>
      <c r="G20" s="224"/>
      <c r="H20" s="224"/>
      <c r="I20" s="224"/>
      <c r="J20" s="224"/>
      <c r="K20" s="224"/>
      <c r="L20" s="224"/>
      <c r="M20" s="224"/>
      <c r="N20" s="224"/>
      <c r="O20" s="224"/>
      <c r="P20" s="224"/>
      <c r="Q20" s="224"/>
      <c r="R20" s="224"/>
      <c r="S20" s="224"/>
      <c r="T20" s="224"/>
      <c r="U20" s="224"/>
      <c r="V20" s="224"/>
      <c r="W20" s="224"/>
      <c r="X20" s="222"/>
      <c r="Y20" s="222"/>
      <c r="Z20" s="222"/>
    </row>
    <row r="21" spans="1:26" s="225" customFormat="1" ht="82.2" customHeight="1" x14ac:dyDescent="0.3">
      <c r="A21" s="276" t="s">
        <v>313</v>
      </c>
      <c r="B21" s="276"/>
      <c r="C21" s="276"/>
      <c r="D21" s="276"/>
      <c r="E21" s="276"/>
      <c r="F21" s="276"/>
      <c r="G21" s="276"/>
      <c r="H21" s="276"/>
      <c r="I21" s="276"/>
      <c r="J21" s="276"/>
      <c r="K21" s="276"/>
      <c r="L21" s="276"/>
      <c r="M21" s="276"/>
      <c r="N21" s="276"/>
      <c r="O21" s="276"/>
      <c r="P21" s="276"/>
      <c r="Q21" s="276"/>
      <c r="R21" s="276"/>
      <c r="S21" s="276"/>
      <c r="T21" s="276"/>
      <c r="U21" s="276"/>
      <c r="V21" s="276"/>
      <c r="W21" s="276"/>
      <c r="X21" s="216"/>
      <c r="Y21" s="216"/>
      <c r="Z21" s="216"/>
    </row>
    <row r="22" spans="1:26" ht="14.4" customHeight="1" x14ac:dyDescent="0.3">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row>
  </sheetData>
  <sheetProtection password="CC9A" sheet="1" objects="1" scenarios="1" selectLockedCells="1" selectUnlockedCells="1"/>
  <mergeCells count="13">
    <mergeCell ref="A1:W1"/>
    <mergeCell ref="A18:W18"/>
    <mergeCell ref="A3:W3"/>
    <mergeCell ref="A12:W12"/>
    <mergeCell ref="A5:W5"/>
    <mergeCell ref="G13:R13"/>
    <mergeCell ref="A15:W15"/>
    <mergeCell ref="A14:W14"/>
    <mergeCell ref="A21:W21"/>
    <mergeCell ref="A19:W19"/>
    <mergeCell ref="B7:W7"/>
    <mergeCell ref="B8:W8"/>
    <mergeCell ref="B9:W9"/>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99"/>
  </sheetPr>
  <dimension ref="A1:V153"/>
  <sheetViews>
    <sheetView showGridLines="0" zoomScale="90" zoomScaleNormal="90" workbookViewId="0">
      <selection activeCell="J3" sqref="J3"/>
    </sheetView>
  </sheetViews>
  <sheetFormatPr baseColWidth="10" defaultColWidth="11.44140625" defaultRowHeight="15.6" x14ac:dyDescent="0.3"/>
  <cols>
    <col min="1" max="1" width="4.33203125" style="2" customWidth="1"/>
    <col min="2" max="2" width="15.77734375" style="2" customWidth="1"/>
    <col min="3" max="3" width="23.77734375" style="2" customWidth="1"/>
    <col min="4" max="5" width="3.77734375" style="4" customWidth="1"/>
    <col min="6" max="6" width="7" style="17" customWidth="1"/>
    <col min="7" max="7" width="22.21875" style="2" customWidth="1"/>
    <col min="8" max="9" width="8.77734375" style="2" customWidth="1"/>
    <col min="10" max="10" width="9.77734375" style="2" bestFit="1" customWidth="1"/>
    <col min="11" max="11" width="3.33203125" style="2" customWidth="1"/>
    <col min="12" max="12" width="13.88671875" style="69" hidden="1" customWidth="1"/>
    <col min="13" max="14" width="9.109375" style="69" hidden="1" customWidth="1"/>
    <col min="15" max="15" width="6.44140625" style="69" hidden="1" customWidth="1"/>
    <col min="16" max="16" width="3" style="69" hidden="1" customWidth="1"/>
    <col min="17" max="17" width="8.33203125" style="69" hidden="1" customWidth="1"/>
    <col min="18" max="18" width="5.88671875" style="69" hidden="1" customWidth="1"/>
    <col min="19" max="19" width="5.44140625" style="69" hidden="1" customWidth="1"/>
    <col min="20" max="20" width="5.5546875" style="69" hidden="1" customWidth="1"/>
    <col min="21" max="21" width="8.33203125" style="69" hidden="1" customWidth="1"/>
    <col min="22" max="22" width="5.88671875" style="69" hidden="1" customWidth="1"/>
    <col min="23" max="16384" width="11.44140625" style="2"/>
  </cols>
  <sheetData>
    <row r="1" spans="1:22" x14ac:dyDescent="0.3">
      <c r="A1" s="1" t="s">
        <v>114</v>
      </c>
      <c r="D1" s="298"/>
      <c r="E1" s="298"/>
      <c r="F1" s="298"/>
      <c r="G1" s="298"/>
      <c r="H1" s="1"/>
    </row>
    <row r="2" spans="1:22" x14ac:dyDescent="0.3">
      <c r="A2" s="1" t="s">
        <v>330</v>
      </c>
      <c r="D2" s="298"/>
      <c r="E2" s="298"/>
      <c r="F2" s="298"/>
      <c r="G2" s="298"/>
      <c r="H2" s="1"/>
      <c r="I2" s="21"/>
    </row>
    <row r="3" spans="1:22" x14ac:dyDescent="0.3">
      <c r="A3" s="1" t="s">
        <v>115</v>
      </c>
      <c r="D3" s="298"/>
      <c r="E3" s="298"/>
      <c r="F3" s="298"/>
      <c r="G3" s="298"/>
      <c r="H3" s="1"/>
      <c r="I3" s="21" t="s">
        <v>116</v>
      </c>
      <c r="J3" s="23"/>
    </row>
    <row r="4" spans="1:22" x14ac:dyDescent="0.3">
      <c r="A4" s="1" t="s">
        <v>331</v>
      </c>
      <c r="D4" s="298"/>
      <c r="E4" s="298"/>
      <c r="F4" s="298"/>
      <c r="G4" s="298"/>
      <c r="H4" s="3"/>
      <c r="I4" s="21" t="s">
        <v>117</v>
      </c>
      <c r="J4" s="23"/>
    </row>
    <row r="5" spans="1:22" ht="10.8" customHeight="1" x14ac:dyDescent="0.3"/>
    <row r="6" spans="1:22" x14ac:dyDescent="0.3">
      <c r="A6" s="5" t="s">
        <v>237</v>
      </c>
      <c r="B6" s="5"/>
      <c r="C6" s="5"/>
      <c r="D6" s="6"/>
      <c r="E6" s="6"/>
      <c r="F6" s="7"/>
      <c r="G6" s="5"/>
      <c r="H6" s="5"/>
      <c r="I6" s="5"/>
      <c r="J6" s="5"/>
    </row>
    <row r="7" spans="1:22" ht="30.75" customHeight="1" x14ac:dyDescent="0.3">
      <c r="A7" s="8" t="s">
        <v>118</v>
      </c>
      <c r="B7" s="16" t="s">
        <v>241</v>
      </c>
      <c r="C7" s="16" t="s">
        <v>240</v>
      </c>
      <c r="D7" s="9" t="s">
        <v>180</v>
      </c>
      <c r="E7" s="9" t="s">
        <v>179</v>
      </c>
      <c r="F7" s="16" t="s">
        <v>238</v>
      </c>
      <c r="G7" s="16" t="s">
        <v>239</v>
      </c>
      <c r="H7" s="16" t="s">
        <v>119</v>
      </c>
      <c r="I7" s="296" t="s">
        <v>120</v>
      </c>
      <c r="J7" s="297"/>
      <c r="L7" s="70" t="s">
        <v>180</v>
      </c>
      <c r="M7" s="70" t="s">
        <v>179</v>
      </c>
      <c r="N7" s="71">
        <f>COUNTIF(N8:N27,"x")</f>
        <v>0</v>
      </c>
      <c r="O7" s="243" t="s">
        <v>181</v>
      </c>
      <c r="P7" s="244"/>
      <c r="Q7" s="70" t="s">
        <v>180</v>
      </c>
      <c r="R7" s="70" t="s">
        <v>179</v>
      </c>
      <c r="S7" s="72"/>
      <c r="T7" s="72"/>
      <c r="U7" s="72"/>
      <c r="V7" s="73"/>
    </row>
    <row r="8" spans="1:22" ht="22.5" customHeight="1" x14ac:dyDescent="0.3">
      <c r="A8" s="20" t="s">
        <v>122</v>
      </c>
      <c r="B8" s="24"/>
      <c r="C8" s="24"/>
      <c r="D8" s="25"/>
      <c r="E8" s="25"/>
      <c r="F8" s="26"/>
      <c r="G8" s="24"/>
      <c r="H8" s="26"/>
      <c r="I8" s="293"/>
      <c r="J8" s="294"/>
      <c r="L8" s="78" t="str">
        <f>IF(AND(D8="x",$I8&lt;&gt;""),"x","")</f>
        <v/>
      </c>
      <c r="M8" s="78" t="str">
        <f>IF(AND(E8="x",$I8&lt;&gt;""),"x","")</f>
        <v/>
      </c>
      <c r="N8" s="92" t="str">
        <f>IF(OR(D8="x",E8="x"),IF(I8&lt;&gt;"","x",""),"")</f>
        <v/>
      </c>
      <c r="O8" s="81" t="s">
        <v>296</v>
      </c>
      <c r="P8" s="82"/>
      <c r="Q8" s="84">
        <f>COUNTIFS($L$8:$L$27,"x",$H$8:$H$27,"&lt;16",$I$8:$I$27,"EA")</f>
        <v>0</v>
      </c>
      <c r="R8" s="80">
        <f>COUNTIFS($M$8:$M$27,"x",$H$8:$H$27,"&lt;16",$I$8:$I$27,"EA")</f>
        <v>0</v>
      </c>
      <c r="S8" s="72"/>
      <c r="T8" s="88"/>
      <c r="U8" s="89" t="s">
        <v>182</v>
      </c>
      <c r="V8" s="90"/>
    </row>
    <row r="9" spans="1:22" ht="22.5" customHeight="1" x14ac:dyDescent="0.3">
      <c r="A9" s="20" t="s">
        <v>123</v>
      </c>
      <c r="B9" s="24"/>
      <c r="C9" s="24"/>
      <c r="D9" s="25"/>
      <c r="E9" s="25"/>
      <c r="F9" s="26"/>
      <c r="G9" s="24"/>
      <c r="H9" s="26"/>
      <c r="I9" s="293"/>
      <c r="J9" s="294"/>
      <c r="L9" s="78" t="str">
        <f t="shared" ref="L9:L17" si="0">IF(AND(D9="x",$I9&lt;&gt;""),"x","")</f>
        <v/>
      </c>
      <c r="M9" s="78" t="str">
        <f t="shared" ref="M9:M17" si="1">IF(AND(E9="x",$I9&lt;&gt;""),"x","")</f>
        <v/>
      </c>
      <c r="N9" s="92" t="str">
        <f t="shared" ref="N9:N27" si="2">IF(OR(D9="x",E9="x"),IF(I9&lt;&gt;"","x",""),"")</f>
        <v/>
      </c>
      <c r="O9" s="93" t="s">
        <v>297</v>
      </c>
      <c r="P9" s="94"/>
      <c r="Q9" s="80">
        <f>COUNTIFS($L$8:$L$27,"x",$H$8:$H$27,"&lt;18",$I$8:$I$27,"EA")-Q8</f>
        <v>0</v>
      </c>
      <c r="R9" s="80">
        <f>COUNTIFS($M$8:$M$27,"x",$H$8:$H$27,"&lt;18",$I$8:$I$27,"EA")-R8</f>
        <v>0</v>
      </c>
      <c r="S9" s="72"/>
      <c r="T9" s="86"/>
      <c r="U9" s="87" t="s">
        <v>179</v>
      </c>
      <c r="V9" s="87" t="s">
        <v>180</v>
      </c>
    </row>
    <row r="10" spans="1:22" ht="22.5" customHeight="1" x14ac:dyDescent="0.3">
      <c r="A10" s="20" t="s">
        <v>124</v>
      </c>
      <c r="B10" s="24"/>
      <c r="C10" s="24"/>
      <c r="D10" s="25"/>
      <c r="E10" s="25"/>
      <c r="F10" s="26"/>
      <c r="G10" s="24"/>
      <c r="H10" s="26"/>
      <c r="I10" s="293"/>
      <c r="J10" s="294"/>
      <c r="L10" s="78" t="str">
        <f t="shared" si="0"/>
        <v/>
      </c>
      <c r="M10" s="78" t="str">
        <f t="shared" si="1"/>
        <v/>
      </c>
      <c r="N10" s="92" t="str">
        <f t="shared" si="2"/>
        <v/>
      </c>
      <c r="O10" s="81" t="s">
        <v>121</v>
      </c>
      <c r="P10" s="82"/>
      <c r="Q10" s="80">
        <f>COUNTIFS($L$8:$L$27,"x",$H$8:$H$27,"&lt;27",$I$8:$I$27,"EA")-Q8-Q9</f>
        <v>0</v>
      </c>
      <c r="R10" s="80">
        <f>COUNTIFS($M$8:$M$27,"x",$H$8:$H$27,"&lt;27",$I$8:$I$27,"EA")-R8-R9</f>
        <v>0</v>
      </c>
      <c r="S10" s="72"/>
      <c r="T10" s="80" t="s">
        <v>298</v>
      </c>
      <c r="U10" s="80">
        <f>COUNTIFS($E$8:$E$27,"x",$H$8:$H$27,"&lt;45",$I$8:$I$27,"HA")</f>
        <v>0</v>
      </c>
      <c r="V10" s="80">
        <f>COUNTIFS($D$8:$D$27,"x",$H$8:$H$27,"&lt;45",$I$8:$I$27,"HA")</f>
        <v>0</v>
      </c>
    </row>
    <row r="11" spans="1:22" ht="22.5" customHeight="1" x14ac:dyDescent="0.3">
      <c r="A11" s="20" t="s">
        <v>125</v>
      </c>
      <c r="B11" s="24"/>
      <c r="C11" s="24"/>
      <c r="D11" s="25"/>
      <c r="E11" s="25"/>
      <c r="F11" s="26"/>
      <c r="G11" s="24"/>
      <c r="H11" s="26"/>
      <c r="I11" s="293"/>
      <c r="J11" s="294"/>
      <c r="L11" s="78" t="str">
        <f t="shared" si="0"/>
        <v/>
      </c>
      <c r="M11" s="78" t="str">
        <f t="shared" si="1"/>
        <v/>
      </c>
      <c r="N11" s="92" t="str">
        <f t="shared" si="2"/>
        <v/>
      </c>
      <c r="O11" s="81" t="s">
        <v>299</v>
      </c>
      <c r="P11" s="82"/>
      <c r="Q11" s="80">
        <f>COUNTIFS($L$8:$L$27,"x",$H$8:$H$27,"&lt;45",$I$8:$I$27,"EA")-Q8-Q9-Q10</f>
        <v>0</v>
      </c>
      <c r="R11" s="80">
        <f>COUNTIFS($M$8:$M$27,"x",$H$8:$H$27,"&lt;45",$I$8:$I$27,"EA")-R8-R9-R10</f>
        <v>0</v>
      </c>
      <c r="S11" s="72"/>
      <c r="T11" s="85" t="s">
        <v>300</v>
      </c>
      <c r="U11" s="80">
        <f>COUNTIFS($E$8:$E$27,"x",$H$8:$H$27,"&gt;=45",$I$8:$I$27,"HA")</f>
        <v>0</v>
      </c>
      <c r="V11" s="80">
        <f>COUNTIFS($D$8:$D$27,"x",$H$8:$H$27,"&gt;=45",$I$8:$I$27,"HA")</f>
        <v>0</v>
      </c>
    </row>
    <row r="12" spans="1:22" ht="22.5" customHeight="1" x14ac:dyDescent="0.3">
      <c r="A12" s="20" t="s">
        <v>126</v>
      </c>
      <c r="B12" s="24"/>
      <c r="C12" s="24"/>
      <c r="D12" s="25"/>
      <c r="E12" s="25"/>
      <c r="F12" s="26"/>
      <c r="G12" s="24"/>
      <c r="H12" s="26"/>
      <c r="I12" s="293"/>
      <c r="J12" s="294"/>
      <c r="L12" s="78" t="str">
        <f t="shared" si="0"/>
        <v/>
      </c>
      <c r="M12" s="78" t="str">
        <f t="shared" si="1"/>
        <v/>
      </c>
      <c r="N12" s="92" t="str">
        <f t="shared" si="2"/>
        <v/>
      </c>
      <c r="O12" s="81" t="s">
        <v>300</v>
      </c>
      <c r="P12" s="82"/>
      <c r="Q12" s="80">
        <f>COUNTIFS($L$8:$L$27,"x",$H$8:$H$27,"&gt;=45",$I$8:$I$27,"EA")</f>
        <v>0</v>
      </c>
      <c r="R12" s="80">
        <f>COUNTIFS($M$8:$M$27,"x",$H$8:$H$27,"&gt;=45",$I$8:$I$27,"EA")</f>
        <v>0</v>
      </c>
      <c r="S12" s="72"/>
      <c r="T12" s="91" t="s">
        <v>183</v>
      </c>
      <c r="U12" s="80">
        <f>COUNTIFS($E$8:$E$27,"x",$I$8:$I$27,"HO")+COUNTIFS($D$8:$D$27,"x",$I$8:$I$27,"HO")</f>
        <v>0</v>
      </c>
    </row>
    <row r="13" spans="1:22" ht="22.5" customHeight="1" x14ac:dyDescent="0.3">
      <c r="A13" s="20" t="s">
        <v>127</v>
      </c>
      <c r="B13" s="24"/>
      <c r="C13" s="24"/>
      <c r="D13" s="25"/>
      <c r="E13" s="25"/>
      <c r="F13" s="26"/>
      <c r="G13" s="24"/>
      <c r="H13" s="26"/>
      <c r="I13" s="293"/>
      <c r="J13" s="294"/>
      <c r="L13" s="78" t="str">
        <f t="shared" si="0"/>
        <v/>
      </c>
      <c r="M13" s="78" t="str">
        <f t="shared" si="1"/>
        <v/>
      </c>
      <c r="N13" s="79" t="str">
        <f t="shared" si="2"/>
        <v/>
      </c>
      <c r="O13" s="72"/>
      <c r="P13" s="72"/>
      <c r="Q13" s="72"/>
      <c r="R13" s="72"/>
      <c r="S13" s="72"/>
      <c r="T13" s="91" t="s">
        <v>184</v>
      </c>
      <c r="U13" s="80">
        <f>COUNTIFS($E$8:$E$27,"x",$I$8:$I$27,"PR")+COUNTIFS($D$8:$D$27,"x",$I$8:$I$27,"PR")</f>
        <v>0</v>
      </c>
    </row>
    <row r="14" spans="1:22" ht="22.5" customHeight="1" x14ac:dyDescent="0.3">
      <c r="A14" s="20" t="s">
        <v>128</v>
      </c>
      <c r="B14" s="24"/>
      <c r="C14" s="24"/>
      <c r="D14" s="25"/>
      <c r="E14" s="25"/>
      <c r="F14" s="26"/>
      <c r="G14" s="24"/>
      <c r="H14" s="26"/>
      <c r="I14" s="293"/>
      <c r="J14" s="294"/>
      <c r="L14" s="78" t="str">
        <f t="shared" si="0"/>
        <v/>
      </c>
      <c r="M14" s="78" t="str">
        <f t="shared" si="1"/>
        <v/>
      </c>
      <c r="N14" s="79" t="str">
        <f t="shared" si="2"/>
        <v/>
      </c>
      <c r="O14" s="72"/>
      <c r="P14" s="72"/>
      <c r="Q14" s="72"/>
      <c r="R14" s="72"/>
      <c r="S14" s="72"/>
      <c r="T14" s="91" t="s">
        <v>185</v>
      </c>
      <c r="U14" s="80">
        <f>COUNTIFS($E$8:$E$27,"x",$I$8:$I$27,"SO")+COUNTIFS($D$8:$D$27,"x",$I$8:$I$27,"SO")</f>
        <v>0</v>
      </c>
    </row>
    <row r="15" spans="1:22" ht="22.5" customHeight="1" x14ac:dyDescent="0.3">
      <c r="A15" s="20" t="s">
        <v>129</v>
      </c>
      <c r="B15" s="24"/>
      <c r="C15" s="24"/>
      <c r="D15" s="25"/>
      <c r="E15" s="25"/>
      <c r="F15" s="26"/>
      <c r="G15" s="24"/>
      <c r="H15" s="26"/>
      <c r="I15" s="293"/>
      <c r="J15" s="294"/>
      <c r="L15" s="78" t="str">
        <f t="shared" si="0"/>
        <v/>
      </c>
      <c r="M15" s="78" t="str">
        <f t="shared" si="1"/>
        <v/>
      </c>
      <c r="N15" s="79" t="str">
        <f t="shared" si="2"/>
        <v/>
      </c>
      <c r="O15" s="72"/>
      <c r="P15" s="72"/>
      <c r="Q15" s="72"/>
      <c r="R15" s="72"/>
      <c r="S15" s="72"/>
      <c r="T15" s="72"/>
      <c r="U15" s="72"/>
    </row>
    <row r="16" spans="1:22" ht="22.5" customHeight="1" x14ac:dyDescent="0.3">
      <c r="A16" s="20" t="s">
        <v>130</v>
      </c>
      <c r="B16" s="24"/>
      <c r="C16" s="24"/>
      <c r="D16" s="25"/>
      <c r="E16" s="25"/>
      <c r="F16" s="26"/>
      <c r="G16" s="24"/>
      <c r="H16" s="26"/>
      <c r="I16" s="293"/>
      <c r="J16" s="294"/>
      <c r="L16" s="78" t="str">
        <f t="shared" si="0"/>
        <v/>
      </c>
      <c r="M16" s="78" t="str">
        <f t="shared" si="1"/>
        <v/>
      </c>
      <c r="N16" s="79" t="str">
        <f t="shared" si="2"/>
        <v/>
      </c>
      <c r="O16" s="72"/>
      <c r="P16" s="72"/>
      <c r="Q16" s="72"/>
      <c r="R16" s="72"/>
      <c r="S16" s="72"/>
      <c r="T16" s="72"/>
      <c r="U16" s="72"/>
    </row>
    <row r="17" spans="1:21" ht="22.5" customHeight="1" x14ac:dyDescent="0.3">
      <c r="A17" s="20" t="s">
        <v>131</v>
      </c>
      <c r="B17" s="24"/>
      <c r="C17" s="24"/>
      <c r="D17" s="25"/>
      <c r="E17" s="25"/>
      <c r="F17" s="26"/>
      <c r="G17" s="24"/>
      <c r="H17" s="26"/>
      <c r="I17" s="293"/>
      <c r="J17" s="294"/>
      <c r="L17" s="78" t="str">
        <f t="shared" si="0"/>
        <v/>
      </c>
      <c r="M17" s="78" t="str">
        <f t="shared" si="1"/>
        <v/>
      </c>
      <c r="N17" s="79" t="str">
        <f t="shared" si="2"/>
        <v/>
      </c>
      <c r="O17" s="72"/>
      <c r="P17" s="72"/>
      <c r="Q17" s="72"/>
      <c r="R17" s="72"/>
      <c r="S17" s="72"/>
      <c r="T17" s="72"/>
      <c r="U17" s="72"/>
    </row>
    <row r="18" spans="1:21" ht="22.5" customHeight="1" x14ac:dyDescent="0.3">
      <c r="A18" s="20" t="s">
        <v>132</v>
      </c>
      <c r="B18" s="24"/>
      <c r="C18" s="24"/>
      <c r="D18" s="25"/>
      <c r="E18" s="25"/>
      <c r="F18" s="26"/>
      <c r="G18" s="24"/>
      <c r="H18" s="26"/>
      <c r="I18" s="293"/>
      <c r="J18" s="294"/>
      <c r="L18" s="78" t="str">
        <f t="shared" ref="L18:L27" si="3">IF(AND(D18="x",$I18&lt;&gt;""),"x","")</f>
        <v/>
      </c>
      <c r="M18" s="78" t="str">
        <f t="shared" ref="M18:M27" si="4">IF(AND(E18="x",$I18&lt;&gt;""),"x","")</f>
        <v/>
      </c>
      <c r="N18" s="79" t="str">
        <f t="shared" si="2"/>
        <v/>
      </c>
    </row>
    <row r="19" spans="1:21" ht="22.5" customHeight="1" x14ac:dyDescent="0.3">
      <c r="A19" s="20" t="s">
        <v>133</v>
      </c>
      <c r="B19" s="24"/>
      <c r="C19" s="24"/>
      <c r="D19" s="25"/>
      <c r="E19" s="25"/>
      <c r="F19" s="26"/>
      <c r="G19" s="24"/>
      <c r="H19" s="26"/>
      <c r="I19" s="293"/>
      <c r="J19" s="294"/>
      <c r="L19" s="78" t="str">
        <f t="shared" si="3"/>
        <v/>
      </c>
      <c r="M19" s="78" t="str">
        <f t="shared" si="4"/>
        <v/>
      </c>
      <c r="N19" s="79" t="str">
        <f t="shared" si="2"/>
        <v/>
      </c>
    </row>
    <row r="20" spans="1:21" ht="22.5" customHeight="1" x14ac:dyDescent="0.3">
      <c r="A20" s="20" t="s">
        <v>134</v>
      </c>
      <c r="B20" s="24"/>
      <c r="C20" s="24"/>
      <c r="D20" s="25"/>
      <c r="E20" s="25"/>
      <c r="F20" s="26"/>
      <c r="G20" s="24"/>
      <c r="H20" s="26"/>
      <c r="I20" s="293"/>
      <c r="J20" s="294"/>
      <c r="L20" s="78" t="str">
        <f t="shared" si="3"/>
        <v/>
      </c>
      <c r="M20" s="78" t="str">
        <f t="shared" si="4"/>
        <v/>
      </c>
      <c r="N20" s="79" t="str">
        <f t="shared" si="2"/>
        <v/>
      </c>
    </row>
    <row r="21" spans="1:21" ht="22.5" customHeight="1" x14ac:dyDescent="0.3">
      <c r="A21" s="20" t="s">
        <v>135</v>
      </c>
      <c r="B21" s="24"/>
      <c r="C21" s="24"/>
      <c r="D21" s="25"/>
      <c r="E21" s="25"/>
      <c r="F21" s="26"/>
      <c r="G21" s="24"/>
      <c r="H21" s="26"/>
      <c r="I21" s="293"/>
      <c r="J21" s="294"/>
      <c r="L21" s="78" t="str">
        <f t="shared" si="3"/>
        <v/>
      </c>
      <c r="M21" s="78" t="str">
        <f t="shared" si="4"/>
        <v/>
      </c>
      <c r="N21" s="79" t="str">
        <f t="shared" si="2"/>
        <v/>
      </c>
    </row>
    <row r="22" spans="1:21" ht="22.5" customHeight="1" x14ac:dyDescent="0.3">
      <c r="A22" s="20" t="s">
        <v>136</v>
      </c>
      <c r="B22" s="24"/>
      <c r="C22" s="24"/>
      <c r="D22" s="25"/>
      <c r="E22" s="25"/>
      <c r="F22" s="26"/>
      <c r="G22" s="24"/>
      <c r="H22" s="26"/>
      <c r="I22" s="293"/>
      <c r="J22" s="294"/>
      <c r="L22" s="78" t="str">
        <f t="shared" si="3"/>
        <v/>
      </c>
      <c r="M22" s="78" t="str">
        <f t="shared" si="4"/>
        <v/>
      </c>
      <c r="N22" s="79" t="str">
        <f t="shared" si="2"/>
        <v/>
      </c>
      <c r="O22" s="74"/>
    </row>
    <row r="23" spans="1:21" ht="22.5" customHeight="1" x14ac:dyDescent="0.3">
      <c r="A23" s="20" t="s">
        <v>137</v>
      </c>
      <c r="B23" s="24"/>
      <c r="C23" s="24"/>
      <c r="D23" s="25"/>
      <c r="E23" s="25"/>
      <c r="F23" s="26"/>
      <c r="G23" s="24"/>
      <c r="H23" s="26"/>
      <c r="I23" s="293"/>
      <c r="J23" s="294"/>
      <c r="L23" s="78" t="str">
        <f t="shared" si="3"/>
        <v/>
      </c>
      <c r="M23" s="78" t="str">
        <f t="shared" si="4"/>
        <v/>
      </c>
      <c r="N23" s="79" t="str">
        <f t="shared" si="2"/>
        <v/>
      </c>
      <c r="O23" s="75"/>
      <c r="S23" s="76"/>
      <c r="T23" s="76"/>
    </row>
    <row r="24" spans="1:21" ht="22.5" customHeight="1" x14ac:dyDescent="0.3">
      <c r="A24" s="20" t="s">
        <v>138</v>
      </c>
      <c r="B24" s="24"/>
      <c r="C24" s="24"/>
      <c r="D24" s="25"/>
      <c r="E24" s="25"/>
      <c r="F24" s="26"/>
      <c r="G24" s="24"/>
      <c r="H24" s="26"/>
      <c r="I24" s="293"/>
      <c r="J24" s="294"/>
      <c r="L24" s="78" t="str">
        <f t="shared" si="3"/>
        <v/>
      </c>
      <c r="M24" s="78" t="str">
        <f t="shared" si="4"/>
        <v/>
      </c>
      <c r="N24" s="79" t="str">
        <f t="shared" si="2"/>
        <v/>
      </c>
      <c r="O24" s="75"/>
    </row>
    <row r="25" spans="1:21" ht="22.5" customHeight="1" x14ac:dyDescent="0.3">
      <c r="A25" s="20" t="s">
        <v>139</v>
      </c>
      <c r="B25" s="24"/>
      <c r="C25" s="24"/>
      <c r="D25" s="25"/>
      <c r="E25" s="25"/>
      <c r="F25" s="26"/>
      <c r="G25" s="24"/>
      <c r="H25" s="26"/>
      <c r="I25" s="293"/>
      <c r="J25" s="294"/>
      <c r="L25" s="78" t="str">
        <f t="shared" si="3"/>
        <v/>
      </c>
      <c r="M25" s="78" t="str">
        <f t="shared" si="4"/>
        <v/>
      </c>
      <c r="N25" s="79" t="str">
        <f t="shared" si="2"/>
        <v/>
      </c>
      <c r="O25" s="75"/>
    </row>
    <row r="26" spans="1:21" ht="22.5" customHeight="1" x14ac:dyDescent="0.3">
      <c r="A26" s="20" t="s">
        <v>140</v>
      </c>
      <c r="B26" s="24"/>
      <c r="C26" s="24"/>
      <c r="D26" s="25"/>
      <c r="E26" s="25"/>
      <c r="F26" s="26"/>
      <c r="G26" s="24"/>
      <c r="H26" s="26"/>
      <c r="I26" s="26"/>
      <c r="J26" s="27"/>
      <c r="L26" s="78" t="str">
        <f t="shared" si="3"/>
        <v/>
      </c>
      <c r="M26" s="78" t="str">
        <f t="shared" si="4"/>
        <v/>
      </c>
      <c r="N26" s="79" t="str">
        <f t="shared" si="2"/>
        <v/>
      </c>
      <c r="O26" s="75"/>
    </row>
    <row r="27" spans="1:21" ht="22.5" customHeight="1" x14ac:dyDescent="0.3">
      <c r="A27" s="20" t="s">
        <v>141</v>
      </c>
      <c r="B27" s="24"/>
      <c r="C27" s="24"/>
      <c r="D27" s="25"/>
      <c r="E27" s="25"/>
      <c r="F27" s="26"/>
      <c r="G27" s="24"/>
      <c r="H27" s="26"/>
      <c r="I27" s="293"/>
      <c r="J27" s="294"/>
      <c r="L27" s="78" t="str">
        <f t="shared" si="3"/>
        <v/>
      </c>
      <c r="M27" s="78" t="str">
        <f t="shared" si="4"/>
        <v/>
      </c>
      <c r="N27" s="79" t="str">
        <f t="shared" si="2"/>
        <v/>
      </c>
    </row>
    <row r="28" spans="1:21" ht="4.5" customHeight="1" x14ac:dyDescent="0.3">
      <c r="B28" s="30"/>
      <c r="C28" s="30"/>
      <c r="D28" s="22"/>
      <c r="E28" s="22"/>
      <c r="F28" s="31"/>
      <c r="G28" s="30"/>
      <c r="H28" s="30"/>
      <c r="I28" s="30"/>
      <c r="J28" s="30"/>
    </row>
    <row r="29" spans="1:21" x14ac:dyDescent="0.3">
      <c r="A29" s="295" t="s">
        <v>257</v>
      </c>
      <c r="B29" s="295"/>
      <c r="C29" s="295"/>
      <c r="D29" s="295"/>
      <c r="E29" s="295"/>
      <c r="F29" s="295"/>
      <c r="G29" s="295"/>
      <c r="H29" s="295"/>
      <c r="I29" s="295"/>
      <c r="J29" s="295"/>
      <c r="O29" s="74"/>
    </row>
    <row r="30" spans="1:21" x14ac:dyDescent="0.3">
      <c r="A30" s="14"/>
      <c r="B30" s="14"/>
      <c r="C30" s="14"/>
      <c r="D30" s="14"/>
      <c r="E30" s="14"/>
      <c r="F30" s="14"/>
      <c r="G30" s="14"/>
      <c r="H30" s="14"/>
      <c r="I30" s="14"/>
      <c r="J30" s="14"/>
      <c r="O30" s="75"/>
    </row>
    <row r="31" spans="1:21" x14ac:dyDescent="0.3">
      <c r="A31" s="5" t="s">
        <v>236</v>
      </c>
      <c r="B31" s="5"/>
      <c r="C31" s="5"/>
      <c r="D31" s="6"/>
      <c r="E31" s="6"/>
      <c r="F31" s="7"/>
      <c r="G31" s="5"/>
      <c r="H31" s="5"/>
      <c r="I31" s="5"/>
      <c r="J31" s="5"/>
      <c r="O31" s="75"/>
    </row>
    <row r="32" spans="1:21" x14ac:dyDescent="0.3">
      <c r="A32" s="289" t="s">
        <v>118</v>
      </c>
      <c r="B32" s="291" t="s">
        <v>241</v>
      </c>
      <c r="C32" s="291" t="s">
        <v>240</v>
      </c>
      <c r="D32" s="291" t="s">
        <v>180</v>
      </c>
      <c r="E32" s="291" t="s">
        <v>179</v>
      </c>
      <c r="F32" s="291" t="s">
        <v>238</v>
      </c>
      <c r="G32" s="291" t="s">
        <v>239</v>
      </c>
      <c r="H32" s="95"/>
      <c r="I32" s="18" t="s">
        <v>119</v>
      </c>
      <c r="J32" s="96"/>
      <c r="L32" s="97" t="s">
        <v>301</v>
      </c>
      <c r="M32" s="98"/>
      <c r="N32" s="99"/>
      <c r="O32" s="75"/>
    </row>
    <row r="33" spans="1:22" x14ac:dyDescent="0.3">
      <c r="A33" s="290"/>
      <c r="B33" s="292"/>
      <c r="C33" s="292"/>
      <c r="D33" s="292"/>
      <c r="E33" s="292"/>
      <c r="F33" s="292"/>
      <c r="G33" s="292"/>
      <c r="H33" s="15" t="s">
        <v>178</v>
      </c>
      <c r="I33" s="15" t="s">
        <v>121</v>
      </c>
      <c r="J33" s="32" t="s">
        <v>187</v>
      </c>
      <c r="L33" s="287" t="s">
        <v>302</v>
      </c>
      <c r="M33" s="288"/>
      <c r="N33" s="83"/>
      <c r="O33" s="75"/>
    </row>
    <row r="34" spans="1:22" s="10" customFormat="1" ht="22.5" customHeight="1" x14ac:dyDescent="0.3">
      <c r="A34" s="13" t="s">
        <v>122</v>
      </c>
      <c r="B34" s="24"/>
      <c r="C34" s="24"/>
      <c r="D34" s="25"/>
      <c r="E34" s="25"/>
      <c r="F34" s="26"/>
      <c r="G34" s="24"/>
      <c r="H34" s="29"/>
      <c r="I34" s="29"/>
      <c r="J34" s="28"/>
      <c r="L34" s="100" t="s">
        <v>178</v>
      </c>
      <c r="M34" s="101"/>
      <c r="N34" s="84">
        <f>COUNTIFS($E$34:$E$148,"x",$H$34:$H$148,"x")</f>
        <v>0</v>
      </c>
    </row>
    <row r="35" spans="1:22" s="10" customFormat="1" ht="22.5" customHeight="1" x14ac:dyDescent="0.3">
      <c r="A35" s="13" t="s">
        <v>123</v>
      </c>
      <c r="B35" s="24"/>
      <c r="C35" s="24"/>
      <c r="D35" s="25"/>
      <c r="E35" s="25"/>
      <c r="F35" s="26"/>
      <c r="G35" s="24"/>
      <c r="H35" s="29"/>
      <c r="I35" s="29"/>
      <c r="J35" s="28"/>
      <c r="L35" s="100" t="s">
        <v>121</v>
      </c>
      <c r="M35" s="101"/>
      <c r="N35" s="84">
        <f>COUNTIFS($E$34:$E$148,"x",$I$34:$I$148,"x")</f>
        <v>0</v>
      </c>
    </row>
    <row r="36" spans="1:22" s="10" customFormat="1" ht="22.5" customHeight="1" x14ac:dyDescent="0.3">
      <c r="A36" s="13" t="s">
        <v>124</v>
      </c>
      <c r="B36" s="24"/>
      <c r="C36" s="24"/>
      <c r="D36" s="25"/>
      <c r="E36" s="25"/>
      <c r="F36" s="26"/>
      <c r="G36" s="24"/>
      <c r="H36" s="29"/>
      <c r="I36" s="29"/>
      <c r="J36" s="28"/>
      <c r="L36" s="100" t="s">
        <v>303</v>
      </c>
      <c r="M36" s="101"/>
      <c r="N36" s="84">
        <f>COUNTIFS($E$34:$E$148,"x",$J$34:$J$148,"x")</f>
        <v>0</v>
      </c>
    </row>
    <row r="37" spans="1:22" s="10" customFormat="1" ht="22.5" customHeight="1" x14ac:dyDescent="0.3">
      <c r="A37" s="13" t="s">
        <v>125</v>
      </c>
      <c r="B37" s="24"/>
      <c r="C37" s="24"/>
      <c r="D37" s="25"/>
      <c r="E37" s="25"/>
      <c r="F37" s="26"/>
      <c r="G37" s="24"/>
      <c r="H37" s="29"/>
      <c r="I37" s="29"/>
      <c r="J37" s="28"/>
      <c r="L37" s="69"/>
      <c r="M37" s="69"/>
      <c r="N37" s="69"/>
    </row>
    <row r="38" spans="1:22" s="10" customFormat="1" ht="22.5" customHeight="1" x14ac:dyDescent="0.3">
      <c r="A38" s="13" t="s">
        <v>126</v>
      </c>
      <c r="B38" s="24"/>
      <c r="C38" s="24"/>
      <c r="D38" s="25"/>
      <c r="E38" s="25"/>
      <c r="F38" s="26"/>
      <c r="G38" s="24"/>
      <c r="H38" s="29"/>
      <c r="I38" s="29"/>
      <c r="J38" s="28"/>
      <c r="L38" s="74"/>
      <c r="M38" s="74"/>
      <c r="N38" s="77"/>
    </row>
    <row r="39" spans="1:22" s="10" customFormat="1" ht="22.5" customHeight="1" x14ac:dyDescent="0.3">
      <c r="A39" s="13" t="s">
        <v>127</v>
      </c>
      <c r="B39" s="24"/>
      <c r="C39" s="24"/>
      <c r="D39" s="25"/>
      <c r="E39" s="25"/>
      <c r="F39" s="26"/>
      <c r="G39" s="24"/>
      <c r="H39" s="29"/>
      <c r="I39" s="29"/>
      <c r="J39" s="28"/>
      <c r="L39" s="97" t="s">
        <v>304</v>
      </c>
      <c r="M39" s="98"/>
      <c r="N39" s="84"/>
    </row>
    <row r="40" spans="1:22" s="10" customFormat="1" ht="22.5" customHeight="1" x14ac:dyDescent="0.3">
      <c r="A40" s="13" t="s">
        <v>128</v>
      </c>
      <c r="B40" s="24"/>
      <c r="C40" s="24"/>
      <c r="D40" s="25"/>
      <c r="E40" s="25"/>
      <c r="F40" s="26"/>
      <c r="G40" s="24"/>
      <c r="H40" s="29"/>
      <c r="I40" s="29"/>
      <c r="J40" s="28"/>
      <c r="L40" s="287" t="s">
        <v>302</v>
      </c>
      <c r="M40" s="288"/>
      <c r="N40" s="83"/>
    </row>
    <row r="41" spans="1:22" s="10" customFormat="1" ht="22.5" customHeight="1" x14ac:dyDescent="0.3">
      <c r="A41" s="13" t="s">
        <v>129</v>
      </c>
      <c r="B41" s="24"/>
      <c r="C41" s="24"/>
      <c r="D41" s="25"/>
      <c r="E41" s="25"/>
      <c r="F41" s="26"/>
      <c r="G41" s="24"/>
      <c r="H41" s="29"/>
      <c r="I41" s="29"/>
      <c r="J41" s="28"/>
      <c r="L41" s="100" t="s">
        <v>178</v>
      </c>
      <c r="M41" s="101"/>
      <c r="N41" s="84">
        <f>COUNTIFS($D$34:$D$148,"x",$H$34:$H$148,"x")</f>
        <v>0</v>
      </c>
    </row>
    <row r="42" spans="1:22" x14ac:dyDescent="0.3">
      <c r="L42" s="100" t="s">
        <v>121</v>
      </c>
      <c r="M42" s="101"/>
      <c r="N42" s="84">
        <f>COUNTIFS($D$34:$D$148,"x",$I$34:$I$148,"x")</f>
        <v>0</v>
      </c>
    </row>
    <row r="43" spans="1:22" x14ac:dyDescent="0.3">
      <c r="L43" s="100" t="s">
        <v>303</v>
      </c>
      <c r="M43" s="101"/>
      <c r="N43" s="84">
        <f>COUNTIFS($D$34:$D$148,"x",$J$34:$J$148,"x")</f>
        <v>0</v>
      </c>
    </row>
    <row r="44" spans="1:22" x14ac:dyDescent="0.3">
      <c r="A44" s="5" t="s">
        <v>236</v>
      </c>
      <c r="B44" s="5"/>
      <c r="C44" s="5"/>
      <c r="D44" s="6"/>
      <c r="E44" s="6"/>
      <c r="F44" s="7"/>
      <c r="G44" s="5"/>
      <c r="H44" s="5"/>
      <c r="I44" s="5"/>
      <c r="J44" s="5"/>
    </row>
    <row r="45" spans="1:22" x14ac:dyDescent="0.3">
      <c r="A45" s="289" t="s">
        <v>118</v>
      </c>
      <c r="B45" s="291" t="s">
        <v>241</v>
      </c>
      <c r="C45" s="291" t="s">
        <v>240</v>
      </c>
      <c r="D45" s="291" t="s">
        <v>180</v>
      </c>
      <c r="E45" s="291" t="s">
        <v>179</v>
      </c>
      <c r="F45" s="291" t="s">
        <v>238</v>
      </c>
      <c r="G45" s="291" t="s">
        <v>239</v>
      </c>
      <c r="H45" s="95"/>
      <c r="I45" s="18" t="s">
        <v>119</v>
      </c>
      <c r="J45" s="96"/>
    </row>
    <row r="46" spans="1:22" x14ac:dyDescent="0.3">
      <c r="A46" s="290"/>
      <c r="B46" s="292"/>
      <c r="C46" s="292"/>
      <c r="D46" s="292"/>
      <c r="E46" s="292"/>
      <c r="F46" s="292"/>
      <c r="G46" s="292"/>
      <c r="H46" s="15" t="s">
        <v>178</v>
      </c>
      <c r="I46" s="15" t="s">
        <v>121</v>
      </c>
      <c r="J46" s="32" t="s">
        <v>187</v>
      </c>
    </row>
    <row r="47" spans="1:22" s="10" customFormat="1" ht="22.5" customHeight="1" x14ac:dyDescent="0.3">
      <c r="A47" s="13" t="s">
        <v>130</v>
      </c>
      <c r="B47" s="24"/>
      <c r="C47" s="24"/>
      <c r="D47" s="25"/>
      <c r="E47" s="25"/>
      <c r="F47" s="26"/>
      <c r="G47" s="24"/>
      <c r="H47" s="29"/>
      <c r="I47" s="29"/>
      <c r="J47" s="28"/>
    </row>
    <row r="48" spans="1:22" s="10" customFormat="1" ht="22.5" customHeight="1" x14ac:dyDescent="0.3">
      <c r="A48" s="13" t="s">
        <v>131</v>
      </c>
      <c r="B48" s="24"/>
      <c r="C48" s="24"/>
      <c r="D48" s="25"/>
      <c r="E48" s="25"/>
      <c r="F48" s="26"/>
      <c r="G48" s="24"/>
      <c r="H48" s="29"/>
      <c r="I48" s="29"/>
      <c r="J48" s="28"/>
      <c r="L48" s="69"/>
      <c r="M48" s="69"/>
      <c r="N48" s="69"/>
      <c r="O48" s="69"/>
      <c r="P48" s="69"/>
      <c r="Q48" s="69"/>
      <c r="R48" s="69"/>
      <c r="S48" s="69"/>
      <c r="T48" s="69"/>
      <c r="U48" s="69"/>
      <c r="V48" s="69"/>
    </row>
    <row r="49" spans="1:22" s="10" customFormat="1" ht="22.5" customHeight="1" x14ac:dyDescent="0.3">
      <c r="A49" s="13" t="s">
        <v>132</v>
      </c>
      <c r="B49" s="24"/>
      <c r="C49" s="24"/>
      <c r="D49" s="25"/>
      <c r="E49" s="25"/>
      <c r="F49" s="26"/>
      <c r="G49" s="24"/>
      <c r="H49" s="29"/>
      <c r="I49" s="29"/>
      <c r="J49" s="28"/>
      <c r="L49" s="69"/>
      <c r="M49" s="69"/>
      <c r="N49" s="69"/>
      <c r="O49" s="69"/>
      <c r="P49" s="69"/>
      <c r="Q49" s="69"/>
      <c r="R49" s="69"/>
      <c r="S49" s="69"/>
      <c r="T49" s="69"/>
      <c r="U49" s="69"/>
      <c r="V49" s="69"/>
    </row>
    <row r="50" spans="1:22" s="10" customFormat="1" ht="22.5" customHeight="1" x14ac:dyDescent="0.3">
      <c r="A50" s="13" t="s">
        <v>133</v>
      </c>
      <c r="B50" s="24"/>
      <c r="C50" s="24"/>
      <c r="D50" s="25"/>
      <c r="E50" s="25"/>
      <c r="F50" s="26"/>
      <c r="G50" s="24"/>
      <c r="H50" s="29"/>
      <c r="I50" s="29"/>
      <c r="J50" s="28"/>
      <c r="L50" s="69"/>
      <c r="M50" s="69"/>
      <c r="N50" s="69"/>
      <c r="O50" s="69"/>
      <c r="P50" s="69"/>
      <c r="Q50" s="69"/>
      <c r="R50" s="69"/>
      <c r="S50" s="69"/>
      <c r="T50" s="69"/>
      <c r="U50" s="69"/>
      <c r="V50" s="69"/>
    </row>
    <row r="51" spans="1:22" s="10" customFormat="1" ht="22.5" customHeight="1" x14ac:dyDescent="0.3">
      <c r="A51" s="13" t="s">
        <v>134</v>
      </c>
      <c r="B51" s="24"/>
      <c r="C51" s="24"/>
      <c r="D51" s="25"/>
      <c r="E51" s="25"/>
      <c r="F51" s="26"/>
      <c r="G51" s="24"/>
      <c r="H51" s="29"/>
      <c r="I51" s="29"/>
      <c r="J51" s="28"/>
      <c r="L51" s="69"/>
      <c r="M51" s="69"/>
      <c r="N51" s="69"/>
      <c r="O51" s="69"/>
      <c r="P51" s="69"/>
      <c r="Q51" s="69"/>
      <c r="R51" s="69"/>
      <c r="S51" s="69"/>
      <c r="T51" s="69"/>
      <c r="U51" s="69"/>
      <c r="V51" s="69"/>
    </row>
    <row r="52" spans="1:22" s="10" customFormat="1" ht="22.5" customHeight="1" x14ac:dyDescent="0.3">
      <c r="A52" s="13" t="s">
        <v>135</v>
      </c>
      <c r="B52" s="24"/>
      <c r="C52" s="24"/>
      <c r="D52" s="25"/>
      <c r="E52" s="25"/>
      <c r="F52" s="26"/>
      <c r="G52" s="24"/>
      <c r="H52" s="29"/>
      <c r="I52" s="29"/>
      <c r="J52" s="28"/>
      <c r="L52" s="69"/>
      <c r="M52" s="69"/>
      <c r="N52" s="69"/>
      <c r="O52" s="69"/>
      <c r="P52" s="69"/>
      <c r="Q52" s="69"/>
      <c r="R52" s="69"/>
      <c r="S52" s="69"/>
      <c r="T52" s="69"/>
      <c r="U52" s="69"/>
      <c r="V52" s="69"/>
    </row>
    <row r="53" spans="1:22" s="10" customFormat="1" ht="22.5" customHeight="1" x14ac:dyDescent="0.3">
      <c r="A53" s="13" t="s">
        <v>136</v>
      </c>
      <c r="B53" s="24"/>
      <c r="C53" s="24"/>
      <c r="D53" s="25"/>
      <c r="E53" s="25"/>
      <c r="F53" s="26"/>
      <c r="G53" s="24"/>
      <c r="H53" s="29"/>
      <c r="I53" s="29"/>
      <c r="J53" s="28"/>
      <c r="L53" s="69"/>
      <c r="M53" s="69"/>
      <c r="N53" s="69"/>
      <c r="O53" s="69"/>
      <c r="P53" s="69"/>
      <c r="Q53" s="69"/>
      <c r="R53" s="69"/>
      <c r="S53" s="69"/>
      <c r="T53" s="69"/>
      <c r="U53" s="69"/>
      <c r="V53" s="69"/>
    </row>
    <row r="54" spans="1:22" s="10" customFormat="1" ht="22.5" customHeight="1" x14ac:dyDescent="0.3">
      <c r="A54" s="13" t="s">
        <v>137</v>
      </c>
      <c r="B54" s="24"/>
      <c r="C54" s="24"/>
      <c r="D54" s="25"/>
      <c r="E54" s="25"/>
      <c r="F54" s="26"/>
      <c r="G54" s="24"/>
      <c r="H54" s="29"/>
      <c r="I54" s="29"/>
      <c r="J54" s="28"/>
      <c r="L54" s="69"/>
      <c r="M54" s="69"/>
      <c r="N54" s="69"/>
      <c r="O54" s="69"/>
      <c r="P54" s="69"/>
      <c r="Q54" s="69"/>
      <c r="R54" s="69"/>
      <c r="S54" s="69"/>
      <c r="T54" s="69"/>
      <c r="U54" s="69"/>
      <c r="V54" s="69"/>
    </row>
    <row r="55" spans="1:22" s="10" customFormat="1" ht="22.5" customHeight="1" x14ac:dyDescent="0.3">
      <c r="A55" s="13" t="s">
        <v>138</v>
      </c>
      <c r="B55" s="24"/>
      <c r="C55" s="24"/>
      <c r="D55" s="25"/>
      <c r="E55" s="25"/>
      <c r="F55" s="26"/>
      <c r="G55" s="24"/>
      <c r="H55" s="29"/>
      <c r="I55" s="29"/>
      <c r="J55" s="28"/>
      <c r="L55" s="69"/>
      <c r="M55" s="69"/>
      <c r="N55" s="69"/>
      <c r="O55" s="69"/>
      <c r="P55" s="69"/>
      <c r="Q55" s="69"/>
      <c r="R55" s="69"/>
      <c r="S55" s="69"/>
      <c r="T55" s="69"/>
      <c r="U55" s="69"/>
      <c r="V55" s="69"/>
    </row>
    <row r="56" spans="1:22" s="10" customFormat="1" ht="22.5" customHeight="1" x14ac:dyDescent="0.3">
      <c r="A56" s="13" t="s">
        <v>139</v>
      </c>
      <c r="B56" s="24"/>
      <c r="C56" s="24"/>
      <c r="D56" s="25"/>
      <c r="E56" s="25"/>
      <c r="F56" s="26"/>
      <c r="G56" s="24"/>
      <c r="H56" s="29"/>
      <c r="I56" s="29"/>
      <c r="J56" s="28"/>
      <c r="L56" s="69"/>
      <c r="M56" s="69"/>
      <c r="N56" s="69"/>
      <c r="O56" s="69"/>
      <c r="P56" s="69"/>
      <c r="Q56" s="69"/>
      <c r="R56" s="69"/>
      <c r="S56" s="69"/>
      <c r="T56" s="69"/>
      <c r="U56" s="69"/>
      <c r="V56" s="69"/>
    </row>
    <row r="57" spans="1:22" s="10" customFormat="1" ht="22.5" customHeight="1" x14ac:dyDescent="0.3">
      <c r="A57" s="13" t="s">
        <v>140</v>
      </c>
      <c r="B57" s="24"/>
      <c r="C57" s="24"/>
      <c r="D57" s="25"/>
      <c r="E57" s="25"/>
      <c r="F57" s="26"/>
      <c r="G57" s="24"/>
      <c r="H57" s="29"/>
      <c r="I57" s="29"/>
      <c r="J57" s="28"/>
      <c r="L57" s="69"/>
      <c r="M57" s="69"/>
      <c r="N57" s="69"/>
      <c r="O57" s="69"/>
      <c r="P57" s="69"/>
      <c r="Q57" s="69"/>
      <c r="R57" s="69"/>
      <c r="S57" s="69"/>
      <c r="T57" s="69"/>
      <c r="U57" s="69"/>
      <c r="V57" s="69"/>
    </row>
    <row r="58" spans="1:22" s="10" customFormat="1" ht="22.5" customHeight="1" x14ac:dyDescent="0.3">
      <c r="A58" s="13" t="s">
        <v>141</v>
      </c>
      <c r="B58" s="24"/>
      <c r="C58" s="24"/>
      <c r="D58" s="25"/>
      <c r="E58" s="25"/>
      <c r="F58" s="26"/>
      <c r="G58" s="24"/>
      <c r="H58" s="29"/>
      <c r="I58" s="29"/>
      <c r="J58" s="28"/>
      <c r="L58" s="69"/>
      <c r="M58" s="69"/>
      <c r="N58" s="69"/>
      <c r="O58" s="69"/>
      <c r="P58" s="69"/>
      <c r="Q58" s="69"/>
      <c r="R58" s="69"/>
      <c r="S58" s="69"/>
      <c r="T58" s="69"/>
      <c r="U58" s="69"/>
      <c r="V58" s="69"/>
    </row>
    <row r="59" spans="1:22" s="10" customFormat="1" ht="22.5" customHeight="1" x14ac:dyDescent="0.3">
      <c r="A59" s="13" t="s">
        <v>142</v>
      </c>
      <c r="B59" s="24"/>
      <c r="C59" s="24"/>
      <c r="D59" s="25"/>
      <c r="E59" s="25"/>
      <c r="F59" s="26"/>
      <c r="G59" s="24"/>
      <c r="H59" s="29"/>
      <c r="I59" s="29"/>
      <c r="J59" s="28"/>
      <c r="L59" s="69"/>
      <c r="M59" s="69"/>
      <c r="N59" s="69"/>
      <c r="O59" s="69"/>
      <c r="P59" s="69"/>
      <c r="Q59" s="69"/>
      <c r="R59" s="69"/>
      <c r="S59" s="69"/>
      <c r="T59" s="69"/>
      <c r="U59" s="69"/>
      <c r="V59" s="69"/>
    </row>
    <row r="60" spans="1:22" s="10" customFormat="1" ht="22.5" customHeight="1" x14ac:dyDescent="0.3">
      <c r="A60" s="13" t="s">
        <v>143</v>
      </c>
      <c r="B60" s="24"/>
      <c r="C60" s="24"/>
      <c r="D60" s="25"/>
      <c r="E60" s="25"/>
      <c r="F60" s="26"/>
      <c r="G60" s="24"/>
      <c r="H60" s="29"/>
      <c r="I60" s="29"/>
      <c r="J60" s="28"/>
      <c r="L60" s="69"/>
      <c r="M60" s="69"/>
      <c r="N60" s="69"/>
      <c r="O60" s="69"/>
      <c r="P60" s="69"/>
      <c r="Q60" s="69"/>
      <c r="R60" s="69"/>
      <c r="S60" s="69"/>
      <c r="T60" s="69"/>
      <c r="U60" s="69"/>
      <c r="V60" s="69"/>
    </row>
    <row r="61" spans="1:22" s="10" customFormat="1" ht="22.5" customHeight="1" x14ac:dyDescent="0.3">
      <c r="A61" s="13" t="s">
        <v>144</v>
      </c>
      <c r="B61" s="24"/>
      <c r="C61" s="24"/>
      <c r="D61" s="25"/>
      <c r="E61" s="25"/>
      <c r="F61" s="26"/>
      <c r="G61" s="24"/>
      <c r="H61" s="29"/>
      <c r="I61" s="29"/>
      <c r="J61" s="28"/>
      <c r="L61" s="69"/>
      <c r="M61" s="69"/>
      <c r="N61" s="69"/>
      <c r="O61" s="69"/>
      <c r="P61" s="69"/>
      <c r="Q61" s="69"/>
      <c r="R61" s="69"/>
      <c r="S61" s="69"/>
      <c r="T61" s="69"/>
      <c r="U61" s="69"/>
      <c r="V61" s="69"/>
    </row>
    <row r="62" spans="1:22" s="10" customFormat="1" ht="22.5" customHeight="1" x14ac:dyDescent="0.3">
      <c r="A62" s="13" t="s">
        <v>145</v>
      </c>
      <c r="B62" s="24"/>
      <c r="C62" s="24"/>
      <c r="D62" s="25"/>
      <c r="E62" s="25"/>
      <c r="F62" s="26"/>
      <c r="G62" s="24"/>
      <c r="H62" s="29"/>
      <c r="I62" s="29"/>
      <c r="J62" s="28"/>
      <c r="L62" s="69"/>
      <c r="M62" s="69"/>
      <c r="N62" s="69"/>
      <c r="O62" s="69"/>
      <c r="P62" s="69"/>
      <c r="Q62" s="69"/>
      <c r="R62" s="69"/>
      <c r="S62" s="69"/>
      <c r="T62" s="69"/>
      <c r="U62" s="69"/>
      <c r="V62" s="69"/>
    </row>
    <row r="63" spans="1:22" s="10" customFormat="1" ht="22.5" customHeight="1" x14ac:dyDescent="0.3">
      <c r="A63" s="13" t="s">
        <v>146</v>
      </c>
      <c r="B63" s="24"/>
      <c r="C63" s="24"/>
      <c r="D63" s="25"/>
      <c r="E63" s="25"/>
      <c r="F63" s="26"/>
      <c r="G63" s="24"/>
      <c r="H63" s="29"/>
      <c r="I63" s="29"/>
      <c r="J63" s="28"/>
      <c r="L63" s="69"/>
      <c r="M63" s="69"/>
      <c r="N63" s="69"/>
      <c r="O63" s="69"/>
      <c r="P63" s="69"/>
      <c r="Q63" s="69"/>
      <c r="R63" s="69"/>
      <c r="S63" s="69"/>
      <c r="T63" s="69"/>
      <c r="U63" s="69"/>
      <c r="V63" s="69"/>
    </row>
    <row r="64" spans="1:22" s="10" customFormat="1" ht="22.5" customHeight="1" x14ac:dyDescent="0.3">
      <c r="A64" s="13" t="s">
        <v>147</v>
      </c>
      <c r="B64" s="24"/>
      <c r="C64" s="24"/>
      <c r="D64" s="25"/>
      <c r="E64" s="25"/>
      <c r="F64" s="26"/>
      <c r="G64" s="24"/>
      <c r="H64" s="29"/>
      <c r="I64" s="29"/>
      <c r="J64" s="28"/>
      <c r="L64" s="69"/>
      <c r="M64" s="69"/>
      <c r="N64" s="69"/>
      <c r="O64" s="69"/>
      <c r="P64" s="69"/>
      <c r="Q64" s="69"/>
      <c r="R64" s="69"/>
      <c r="S64" s="69"/>
      <c r="T64" s="69"/>
      <c r="U64" s="69"/>
      <c r="V64" s="69"/>
    </row>
    <row r="65" spans="1:22" s="10" customFormat="1" ht="22.5" customHeight="1" x14ac:dyDescent="0.3">
      <c r="A65" s="13" t="s">
        <v>148</v>
      </c>
      <c r="B65" s="24"/>
      <c r="C65" s="24"/>
      <c r="D65" s="25"/>
      <c r="E65" s="25"/>
      <c r="F65" s="26"/>
      <c r="G65" s="24"/>
      <c r="H65" s="29"/>
      <c r="I65" s="29"/>
      <c r="J65" s="28"/>
      <c r="L65" s="69"/>
      <c r="M65" s="69"/>
      <c r="N65" s="69"/>
      <c r="O65" s="69"/>
      <c r="P65" s="69"/>
      <c r="Q65" s="69"/>
      <c r="R65" s="69"/>
      <c r="S65" s="69"/>
      <c r="T65" s="69"/>
      <c r="U65" s="69"/>
      <c r="V65" s="69"/>
    </row>
    <row r="66" spans="1:22" s="10" customFormat="1" ht="22.5" customHeight="1" x14ac:dyDescent="0.3">
      <c r="A66" s="13" t="s">
        <v>149</v>
      </c>
      <c r="B66" s="24"/>
      <c r="C66" s="24"/>
      <c r="D66" s="25"/>
      <c r="E66" s="25"/>
      <c r="F66" s="26"/>
      <c r="G66" s="24"/>
      <c r="H66" s="29"/>
      <c r="I66" s="29"/>
      <c r="J66" s="28"/>
      <c r="L66" s="69"/>
      <c r="M66" s="69"/>
      <c r="N66" s="69"/>
      <c r="O66" s="69"/>
      <c r="P66" s="69"/>
      <c r="Q66" s="69"/>
      <c r="R66" s="69"/>
      <c r="S66" s="69"/>
      <c r="T66" s="69"/>
      <c r="U66" s="69"/>
      <c r="V66" s="69"/>
    </row>
    <row r="67" spans="1:22" s="10" customFormat="1" ht="22.5" customHeight="1" x14ac:dyDescent="0.3">
      <c r="A67" s="13" t="s">
        <v>150</v>
      </c>
      <c r="B67" s="24"/>
      <c r="C67" s="24"/>
      <c r="D67" s="25"/>
      <c r="E67" s="25"/>
      <c r="F67" s="26"/>
      <c r="G67" s="24"/>
      <c r="H67" s="29"/>
      <c r="I67" s="29"/>
      <c r="J67" s="28"/>
      <c r="L67" s="69"/>
      <c r="M67" s="69"/>
      <c r="N67" s="69"/>
      <c r="O67" s="69"/>
      <c r="P67" s="69"/>
      <c r="Q67" s="69"/>
      <c r="R67" s="69"/>
      <c r="S67" s="69"/>
      <c r="T67" s="69"/>
      <c r="U67" s="69"/>
      <c r="V67" s="69"/>
    </row>
    <row r="68" spans="1:22" s="10" customFormat="1" ht="22.5" customHeight="1" x14ac:dyDescent="0.3">
      <c r="A68" s="13" t="s">
        <v>151</v>
      </c>
      <c r="B68" s="24"/>
      <c r="C68" s="24"/>
      <c r="D68" s="25"/>
      <c r="E68" s="25"/>
      <c r="F68" s="26"/>
      <c r="G68" s="24"/>
      <c r="H68" s="29"/>
      <c r="I68" s="29"/>
      <c r="J68" s="28"/>
      <c r="L68" s="69"/>
      <c r="M68" s="69"/>
      <c r="N68" s="69"/>
      <c r="O68" s="69"/>
      <c r="P68" s="69"/>
      <c r="Q68" s="69"/>
      <c r="R68" s="69"/>
      <c r="S68" s="69"/>
      <c r="T68" s="69"/>
      <c r="U68" s="69"/>
      <c r="V68" s="69"/>
    </row>
    <row r="69" spans="1:22" s="10" customFormat="1" ht="22.5" customHeight="1" x14ac:dyDescent="0.3">
      <c r="A69" s="13" t="s">
        <v>152</v>
      </c>
      <c r="B69" s="24"/>
      <c r="C69" s="24"/>
      <c r="D69" s="25"/>
      <c r="E69" s="25"/>
      <c r="F69" s="26"/>
      <c r="G69" s="24"/>
      <c r="H69" s="29"/>
      <c r="I69" s="29"/>
      <c r="J69" s="28"/>
      <c r="L69" s="69"/>
      <c r="M69" s="69"/>
      <c r="N69" s="69"/>
      <c r="O69" s="69"/>
      <c r="P69" s="69"/>
      <c r="Q69" s="69"/>
      <c r="R69" s="69"/>
      <c r="S69" s="69"/>
      <c r="T69" s="69"/>
      <c r="U69" s="69"/>
      <c r="V69" s="69"/>
    </row>
    <row r="70" spans="1:22" s="10" customFormat="1" ht="22.5" customHeight="1" x14ac:dyDescent="0.3">
      <c r="A70" s="13" t="s">
        <v>153</v>
      </c>
      <c r="B70" s="24"/>
      <c r="C70" s="24"/>
      <c r="D70" s="25"/>
      <c r="E70" s="25"/>
      <c r="F70" s="26"/>
      <c r="G70" s="24"/>
      <c r="H70" s="29"/>
      <c r="I70" s="29"/>
      <c r="J70" s="28"/>
      <c r="L70" s="69"/>
      <c r="M70" s="69"/>
      <c r="N70" s="69"/>
      <c r="O70" s="69"/>
      <c r="P70" s="69"/>
      <c r="Q70" s="69"/>
      <c r="R70" s="69"/>
      <c r="S70" s="69"/>
      <c r="T70" s="69"/>
      <c r="U70" s="69"/>
      <c r="V70" s="69"/>
    </row>
    <row r="71" spans="1:22" s="10" customFormat="1" ht="22.5" customHeight="1" x14ac:dyDescent="0.3">
      <c r="A71" s="13" t="s">
        <v>154</v>
      </c>
      <c r="B71" s="24"/>
      <c r="C71" s="24"/>
      <c r="D71" s="25"/>
      <c r="E71" s="25"/>
      <c r="F71" s="26"/>
      <c r="G71" s="24"/>
      <c r="H71" s="29"/>
      <c r="I71" s="29"/>
      <c r="J71" s="28"/>
      <c r="L71" s="69"/>
      <c r="M71" s="69"/>
      <c r="N71" s="69"/>
      <c r="O71" s="69"/>
      <c r="P71" s="69"/>
      <c r="Q71" s="69"/>
      <c r="R71" s="69"/>
      <c r="S71" s="69"/>
      <c r="T71" s="69"/>
      <c r="U71" s="69"/>
      <c r="V71" s="69"/>
    </row>
    <row r="72" spans="1:22" s="10" customFormat="1" ht="22.5" customHeight="1" x14ac:dyDescent="0.3">
      <c r="A72" s="13" t="s">
        <v>155</v>
      </c>
      <c r="B72" s="24"/>
      <c r="C72" s="24"/>
      <c r="D72" s="25"/>
      <c r="E72" s="25"/>
      <c r="F72" s="26"/>
      <c r="G72" s="24"/>
      <c r="H72" s="29"/>
      <c r="I72" s="29"/>
      <c r="J72" s="28"/>
      <c r="L72" s="69"/>
      <c r="M72" s="69"/>
      <c r="N72" s="69"/>
      <c r="O72" s="69"/>
      <c r="P72" s="69"/>
      <c r="Q72" s="69"/>
      <c r="R72" s="69"/>
      <c r="S72" s="69"/>
      <c r="T72" s="69"/>
      <c r="U72" s="69"/>
      <c r="V72" s="69"/>
    </row>
    <row r="73" spans="1:22" s="10" customFormat="1" ht="22.5" customHeight="1" x14ac:dyDescent="0.3">
      <c r="A73" s="13" t="s">
        <v>156</v>
      </c>
      <c r="B73" s="24"/>
      <c r="C73" s="24"/>
      <c r="D73" s="25"/>
      <c r="E73" s="25"/>
      <c r="F73" s="26"/>
      <c r="G73" s="24"/>
      <c r="H73" s="29"/>
      <c r="I73" s="29"/>
      <c r="J73" s="28"/>
      <c r="L73" s="69"/>
      <c r="M73" s="69"/>
      <c r="N73" s="69"/>
      <c r="O73" s="69"/>
      <c r="P73" s="69"/>
      <c r="Q73" s="69"/>
      <c r="R73" s="69"/>
      <c r="S73" s="69"/>
      <c r="T73" s="69"/>
      <c r="U73" s="69"/>
      <c r="V73" s="69"/>
    </row>
    <row r="74" spans="1:22" s="10" customFormat="1" ht="22.5" customHeight="1" x14ac:dyDescent="0.3">
      <c r="A74" s="13" t="s">
        <v>157</v>
      </c>
      <c r="B74" s="24"/>
      <c r="C74" s="24"/>
      <c r="D74" s="25"/>
      <c r="E74" s="25"/>
      <c r="F74" s="26"/>
      <c r="G74" s="24"/>
      <c r="H74" s="29"/>
      <c r="I74" s="29"/>
      <c r="J74" s="28"/>
      <c r="L74" s="69"/>
      <c r="M74" s="69"/>
      <c r="N74" s="69"/>
      <c r="O74" s="69"/>
      <c r="P74" s="69"/>
      <c r="Q74" s="69"/>
      <c r="R74" s="69"/>
      <c r="S74" s="69"/>
      <c r="T74" s="69"/>
      <c r="U74" s="69"/>
      <c r="V74" s="69"/>
    </row>
    <row r="75" spans="1:22" s="10" customFormat="1" ht="22.5" customHeight="1" x14ac:dyDescent="0.3">
      <c r="A75" s="13" t="s">
        <v>158</v>
      </c>
      <c r="B75" s="24"/>
      <c r="C75" s="24"/>
      <c r="D75" s="25"/>
      <c r="E75" s="25"/>
      <c r="F75" s="26"/>
      <c r="G75" s="24"/>
      <c r="H75" s="29"/>
      <c r="I75" s="29"/>
      <c r="J75" s="28"/>
      <c r="L75" s="69"/>
      <c r="M75" s="69"/>
      <c r="N75" s="69"/>
      <c r="O75" s="69"/>
      <c r="P75" s="69"/>
      <c r="Q75" s="69"/>
      <c r="R75" s="69"/>
      <c r="S75" s="69"/>
      <c r="T75" s="69"/>
      <c r="U75" s="69"/>
      <c r="V75" s="69"/>
    </row>
    <row r="76" spans="1:22" s="10" customFormat="1" ht="22.5" customHeight="1" x14ac:dyDescent="0.3">
      <c r="A76" s="13" t="s">
        <v>159</v>
      </c>
      <c r="B76" s="24"/>
      <c r="C76" s="24"/>
      <c r="D76" s="25"/>
      <c r="E76" s="25"/>
      <c r="F76" s="26"/>
      <c r="G76" s="24"/>
      <c r="H76" s="29"/>
      <c r="I76" s="29"/>
      <c r="J76" s="28"/>
      <c r="L76" s="69"/>
      <c r="M76" s="69"/>
      <c r="N76" s="69"/>
      <c r="O76" s="69"/>
      <c r="P76" s="69"/>
      <c r="Q76" s="69"/>
      <c r="R76" s="69"/>
      <c r="S76" s="69"/>
      <c r="T76" s="69"/>
      <c r="U76" s="69"/>
      <c r="V76" s="69"/>
    </row>
    <row r="77" spans="1:22" s="10" customFormat="1" ht="22.5" customHeight="1" x14ac:dyDescent="0.3">
      <c r="A77" s="13" t="s">
        <v>160</v>
      </c>
      <c r="B77" s="24"/>
      <c r="C77" s="24"/>
      <c r="D77" s="25"/>
      <c r="E77" s="25"/>
      <c r="F77" s="26"/>
      <c r="G77" s="24"/>
      <c r="H77" s="29"/>
      <c r="I77" s="29"/>
      <c r="J77" s="28"/>
      <c r="L77" s="69"/>
      <c r="M77" s="69"/>
      <c r="N77" s="69"/>
      <c r="O77" s="69"/>
      <c r="P77" s="69"/>
      <c r="Q77" s="69"/>
      <c r="R77" s="69"/>
      <c r="S77" s="69"/>
      <c r="T77" s="69"/>
      <c r="U77" s="69"/>
      <c r="V77" s="69"/>
    </row>
    <row r="80" spans="1:22" x14ac:dyDescent="0.3">
      <c r="A80" s="5" t="s">
        <v>236</v>
      </c>
      <c r="B80" s="5"/>
      <c r="C80" s="5"/>
      <c r="D80" s="6"/>
      <c r="E80" s="6"/>
      <c r="F80" s="7"/>
      <c r="G80" s="5"/>
      <c r="H80" s="5"/>
      <c r="I80" s="5"/>
      <c r="J80" s="5"/>
    </row>
    <row r="81" spans="1:22" x14ac:dyDescent="0.3">
      <c r="A81" s="289" t="s">
        <v>118</v>
      </c>
      <c r="B81" s="291" t="s">
        <v>241</v>
      </c>
      <c r="C81" s="291" t="s">
        <v>240</v>
      </c>
      <c r="D81" s="291" t="s">
        <v>180</v>
      </c>
      <c r="E81" s="291" t="s">
        <v>179</v>
      </c>
      <c r="F81" s="291" t="s">
        <v>238</v>
      </c>
      <c r="G81" s="291" t="s">
        <v>239</v>
      </c>
      <c r="H81" s="95"/>
      <c r="I81" s="18" t="s">
        <v>119</v>
      </c>
      <c r="J81" s="96"/>
    </row>
    <row r="82" spans="1:22" x14ac:dyDescent="0.3">
      <c r="A82" s="290"/>
      <c r="B82" s="292"/>
      <c r="C82" s="292"/>
      <c r="D82" s="292"/>
      <c r="E82" s="292"/>
      <c r="F82" s="292"/>
      <c r="G82" s="292"/>
      <c r="H82" s="15" t="s">
        <v>178</v>
      </c>
      <c r="I82" s="15" t="s">
        <v>121</v>
      </c>
      <c r="J82" s="32" t="s">
        <v>187</v>
      </c>
    </row>
    <row r="83" spans="1:22" s="10" customFormat="1" ht="22.5" customHeight="1" x14ac:dyDescent="0.3">
      <c r="A83" s="13" t="s">
        <v>161</v>
      </c>
      <c r="B83" s="24"/>
      <c r="C83" s="24"/>
      <c r="D83" s="25"/>
      <c r="E83" s="25"/>
      <c r="F83" s="26"/>
      <c r="G83" s="24"/>
      <c r="H83" s="29"/>
      <c r="I83" s="29"/>
      <c r="J83" s="28"/>
      <c r="L83" s="69"/>
      <c r="M83" s="69"/>
      <c r="N83" s="69"/>
      <c r="O83" s="69"/>
      <c r="P83" s="69"/>
      <c r="Q83" s="69"/>
      <c r="R83" s="69"/>
      <c r="S83" s="69"/>
      <c r="T83" s="69"/>
      <c r="U83" s="69"/>
      <c r="V83" s="69"/>
    </row>
    <row r="84" spans="1:22" s="10" customFormat="1" ht="22.5" customHeight="1" x14ac:dyDescent="0.3">
      <c r="A84" s="13" t="s">
        <v>162</v>
      </c>
      <c r="B84" s="24"/>
      <c r="C84" s="24"/>
      <c r="D84" s="25"/>
      <c r="E84" s="25"/>
      <c r="F84" s="26"/>
      <c r="G84" s="24"/>
      <c r="H84" s="29"/>
      <c r="I84" s="29"/>
      <c r="J84" s="28"/>
      <c r="L84" s="69"/>
      <c r="M84" s="69"/>
      <c r="N84" s="69"/>
      <c r="O84" s="69"/>
      <c r="P84" s="69"/>
      <c r="Q84" s="69"/>
      <c r="R84" s="69"/>
      <c r="S84" s="69"/>
      <c r="T84" s="69"/>
      <c r="U84" s="69"/>
      <c r="V84" s="69"/>
    </row>
    <row r="85" spans="1:22" s="10" customFormat="1" ht="22.5" customHeight="1" x14ac:dyDescent="0.3">
      <c r="A85" s="13" t="s">
        <v>163</v>
      </c>
      <c r="B85" s="24"/>
      <c r="C85" s="24"/>
      <c r="D85" s="25"/>
      <c r="E85" s="25"/>
      <c r="F85" s="26"/>
      <c r="G85" s="24"/>
      <c r="H85" s="29"/>
      <c r="I85" s="29"/>
      <c r="J85" s="28"/>
      <c r="L85" s="69"/>
      <c r="M85" s="69"/>
      <c r="N85" s="69"/>
      <c r="O85" s="69"/>
      <c r="P85" s="69"/>
      <c r="Q85" s="69"/>
      <c r="R85" s="69"/>
      <c r="S85" s="69"/>
      <c r="T85" s="69"/>
      <c r="U85" s="69"/>
      <c r="V85" s="69"/>
    </row>
    <row r="86" spans="1:22" s="10" customFormat="1" ht="22.5" customHeight="1" x14ac:dyDescent="0.3">
      <c r="A86" s="13" t="s">
        <v>164</v>
      </c>
      <c r="B86" s="24"/>
      <c r="C86" s="24"/>
      <c r="D86" s="25"/>
      <c r="E86" s="25"/>
      <c r="F86" s="26"/>
      <c r="G86" s="24"/>
      <c r="H86" s="29"/>
      <c r="I86" s="29"/>
      <c r="J86" s="28"/>
      <c r="L86" s="69"/>
      <c r="M86" s="69"/>
      <c r="N86" s="69"/>
      <c r="O86" s="69"/>
      <c r="P86" s="69"/>
      <c r="Q86" s="69"/>
      <c r="R86" s="69"/>
      <c r="S86" s="69"/>
      <c r="T86" s="69"/>
      <c r="U86" s="69"/>
      <c r="V86" s="69"/>
    </row>
    <row r="87" spans="1:22" s="10" customFormat="1" ht="22.5" customHeight="1" x14ac:dyDescent="0.3">
      <c r="A87" s="13" t="s">
        <v>165</v>
      </c>
      <c r="B87" s="24"/>
      <c r="C87" s="24"/>
      <c r="D87" s="25"/>
      <c r="E87" s="25"/>
      <c r="F87" s="26"/>
      <c r="G87" s="24"/>
      <c r="H87" s="29"/>
      <c r="I87" s="29"/>
      <c r="J87" s="28"/>
      <c r="L87" s="69"/>
      <c r="M87" s="69"/>
      <c r="N87" s="69"/>
      <c r="O87" s="69"/>
      <c r="P87" s="69"/>
      <c r="Q87" s="69"/>
      <c r="R87" s="69"/>
      <c r="S87" s="69"/>
      <c r="T87" s="69"/>
      <c r="U87" s="69"/>
      <c r="V87" s="69"/>
    </row>
    <row r="88" spans="1:22" s="10" customFormat="1" ht="22.5" customHeight="1" x14ac:dyDescent="0.3">
      <c r="A88" s="13" t="s">
        <v>166</v>
      </c>
      <c r="B88" s="24"/>
      <c r="C88" s="24"/>
      <c r="D88" s="25"/>
      <c r="E88" s="25"/>
      <c r="F88" s="26"/>
      <c r="G88" s="24"/>
      <c r="H88" s="29"/>
      <c r="I88" s="29"/>
      <c r="J88" s="28"/>
      <c r="L88" s="69"/>
      <c r="M88" s="69"/>
      <c r="N88" s="69"/>
      <c r="O88" s="69"/>
      <c r="P88" s="69"/>
      <c r="Q88" s="69"/>
      <c r="R88" s="69"/>
      <c r="S88" s="69"/>
      <c r="T88" s="69"/>
      <c r="U88" s="69"/>
      <c r="V88" s="69"/>
    </row>
    <row r="89" spans="1:22" s="10" customFormat="1" ht="22.5" customHeight="1" x14ac:dyDescent="0.3">
      <c r="A89" s="13" t="s">
        <v>167</v>
      </c>
      <c r="B89" s="24"/>
      <c r="C89" s="24"/>
      <c r="D89" s="25"/>
      <c r="E89" s="25"/>
      <c r="F89" s="26"/>
      <c r="G89" s="24"/>
      <c r="H89" s="29"/>
      <c r="I89" s="29"/>
      <c r="J89" s="28"/>
      <c r="L89" s="69"/>
      <c r="M89" s="69"/>
      <c r="N89" s="69"/>
      <c r="O89" s="69"/>
      <c r="P89" s="69"/>
      <c r="Q89" s="69"/>
      <c r="R89" s="69"/>
      <c r="S89" s="69"/>
      <c r="T89" s="69"/>
      <c r="U89" s="69"/>
      <c r="V89" s="69"/>
    </row>
    <row r="90" spans="1:22" s="10" customFormat="1" ht="22.5" customHeight="1" x14ac:dyDescent="0.3">
      <c r="A90" s="13" t="s">
        <v>168</v>
      </c>
      <c r="B90" s="24"/>
      <c r="C90" s="24"/>
      <c r="D90" s="25"/>
      <c r="E90" s="25"/>
      <c r="F90" s="26"/>
      <c r="G90" s="24"/>
      <c r="H90" s="29"/>
      <c r="I90" s="29"/>
      <c r="J90" s="28"/>
      <c r="L90" s="69"/>
      <c r="M90" s="69"/>
      <c r="N90" s="69"/>
      <c r="O90" s="69"/>
      <c r="P90" s="69"/>
      <c r="Q90" s="69"/>
      <c r="R90" s="69"/>
      <c r="S90" s="69"/>
      <c r="T90" s="69"/>
      <c r="U90" s="69"/>
      <c r="V90" s="69"/>
    </row>
    <row r="91" spans="1:22" s="10" customFormat="1" ht="22.5" customHeight="1" x14ac:dyDescent="0.3">
      <c r="A91" s="13" t="s">
        <v>169</v>
      </c>
      <c r="B91" s="24"/>
      <c r="C91" s="24"/>
      <c r="D91" s="25"/>
      <c r="E91" s="25"/>
      <c r="F91" s="26"/>
      <c r="G91" s="24"/>
      <c r="H91" s="29"/>
      <c r="I91" s="29"/>
      <c r="J91" s="28"/>
      <c r="L91" s="69"/>
      <c r="M91" s="69"/>
      <c r="N91" s="69"/>
      <c r="O91" s="69"/>
      <c r="P91" s="69"/>
      <c r="Q91" s="69"/>
      <c r="R91" s="69"/>
      <c r="S91" s="69"/>
      <c r="T91" s="69"/>
      <c r="U91" s="69"/>
      <c r="V91" s="69"/>
    </row>
    <row r="92" spans="1:22" s="10" customFormat="1" ht="22.5" customHeight="1" x14ac:dyDescent="0.3">
      <c r="A92" s="13" t="s">
        <v>170</v>
      </c>
      <c r="B92" s="24"/>
      <c r="C92" s="24"/>
      <c r="D92" s="25"/>
      <c r="E92" s="25"/>
      <c r="F92" s="26"/>
      <c r="G92" s="24"/>
      <c r="H92" s="29"/>
      <c r="I92" s="29"/>
      <c r="J92" s="28"/>
      <c r="L92" s="69"/>
      <c r="M92" s="69"/>
      <c r="N92" s="69"/>
      <c r="O92" s="69"/>
      <c r="P92" s="69"/>
      <c r="Q92" s="69"/>
      <c r="R92" s="69"/>
      <c r="S92" s="69"/>
      <c r="T92" s="69"/>
      <c r="U92" s="69"/>
      <c r="V92" s="69"/>
    </row>
    <row r="93" spans="1:22" s="10" customFormat="1" ht="22.5" customHeight="1" x14ac:dyDescent="0.3">
      <c r="A93" s="13" t="s">
        <v>171</v>
      </c>
      <c r="B93" s="24"/>
      <c r="C93" s="24"/>
      <c r="D93" s="25"/>
      <c r="E93" s="25"/>
      <c r="F93" s="26"/>
      <c r="G93" s="24"/>
      <c r="H93" s="29"/>
      <c r="I93" s="29"/>
      <c r="J93" s="28"/>
      <c r="L93" s="69"/>
      <c r="M93" s="69"/>
      <c r="N93" s="69"/>
      <c r="O93" s="69"/>
      <c r="P93" s="69"/>
      <c r="Q93" s="69"/>
      <c r="R93" s="69"/>
      <c r="S93" s="69"/>
      <c r="T93" s="69"/>
      <c r="U93" s="69"/>
      <c r="V93" s="69"/>
    </row>
    <row r="94" spans="1:22" s="10" customFormat="1" ht="22.5" customHeight="1" x14ac:dyDescent="0.3">
      <c r="A94" s="13" t="s">
        <v>172</v>
      </c>
      <c r="B94" s="24"/>
      <c r="C94" s="24"/>
      <c r="D94" s="25"/>
      <c r="E94" s="25"/>
      <c r="F94" s="26"/>
      <c r="G94" s="24"/>
      <c r="H94" s="29"/>
      <c r="I94" s="29"/>
      <c r="J94" s="28"/>
      <c r="L94" s="69"/>
      <c r="M94" s="69"/>
      <c r="N94" s="69"/>
      <c r="O94" s="69"/>
      <c r="P94" s="69"/>
      <c r="Q94" s="69"/>
      <c r="R94" s="69"/>
      <c r="S94" s="69"/>
      <c r="T94" s="69"/>
      <c r="U94" s="69"/>
      <c r="V94" s="69"/>
    </row>
    <row r="95" spans="1:22" s="10" customFormat="1" ht="22.5" customHeight="1" x14ac:dyDescent="0.3">
      <c r="A95" s="13" t="s">
        <v>173</v>
      </c>
      <c r="B95" s="24"/>
      <c r="C95" s="24"/>
      <c r="D95" s="25"/>
      <c r="E95" s="25"/>
      <c r="F95" s="26"/>
      <c r="G95" s="24"/>
      <c r="H95" s="29"/>
      <c r="I95" s="29"/>
      <c r="J95" s="28"/>
      <c r="L95" s="69"/>
      <c r="M95" s="69"/>
      <c r="N95" s="69"/>
      <c r="O95" s="69"/>
      <c r="P95" s="69"/>
      <c r="Q95" s="69"/>
      <c r="R95" s="69"/>
      <c r="S95" s="69"/>
      <c r="T95" s="69"/>
      <c r="U95" s="69"/>
      <c r="V95" s="69"/>
    </row>
    <row r="96" spans="1:22" s="10" customFormat="1" ht="22.5" customHeight="1" x14ac:dyDescent="0.3">
      <c r="A96" s="13" t="s">
        <v>174</v>
      </c>
      <c r="B96" s="24"/>
      <c r="C96" s="24"/>
      <c r="D96" s="25"/>
      <c r="E96" s="25"/>
      <c r="F96" s="26"/>
      <c r="G96" s="24"/>
      <c r="H96" s="29"/>
      <c r="I96" s="29"/>
      <c r="J96" s="28"/>
      <c r="L96" s="69"/>
      <c r="M96" s="69"/>
      <c r="N96" s="69"/>
      <c r="O96" s="69"/>
      <c r="P96" s="69"/>
      <c r="Q96" s="69"/>
      <c r="R96" s="69"/>
      <c r="S96" s="69"/>
      <c r="T96" s="69"/>
      <c r="U96" s="69"/>
      <c r="V96" s="69"/>
    </row>
    <row r="97" spans="1:22" s="10" customFormat="1" ht="22.5" customHeight="1" x14ac:dyDescent="0.3">
      <c r="A97" s="13" t="s">
        <v>175</v>
      </c>
      <c r="B97" s="24"/>
      <c r="C97" s="24"/>
      <c r="D97" s="25"/>
      <c r="E97" s="25"/>
      <c r="F97" s="26"/>
      <c r="G97" s="24"/>
      <c r="H97" s="29"/>
      <c r="I97" s="29"/>
      <c r="J97" s="28"/>
      <c r="L97" s="69"/>
      <c r="M97" s="69"/>
      <c r="N97" s="69"/>
      <c r="O97" s="69"/>
      <c r="P97" s="69"/>
      <c r="Q97" s="69"/>
      <c r="R97" s="69"/>
      <c r="S97" s="69"/>
      <c r="T97" s="69"/>
      <c r="U97" s="69"/>
      <c r="V97" s="69"/>
    </row>
    <row r="98" spans="1:22" s="10" customFormat="1" ht="22.5" customHeight="1" x14ac:dyDescent="0.3">
      <c r="A98" s="13" t="s">
        <v>176</v>
      </c>
      <c r="B98" s="24"/>
      <c r="C98" s="24"/>
      <c r="D98" s="25"/>
      <c r="E98" s="25"/>
      <c r="F98" s="26"/>
      <c r="G98" s="24"/>
      <c r="H98" s="29"/>
      <c r="I98" s="29"/>
      <c r="J98" s="28"/>
      <c r="L98" s="69"/>
      <c r="M98" s="69"/>
      <c r="N98" s="69"/>
      <c r="O98" s="69"/>
      <c r="P98" s="69"/>
      <c r="Q98" s="69"/>
      <c r="R98" s="69"/>
      <c r="S98" s="69"/>
      <c r="T98" s="69"/>
      <c r="U98" s="69"/>
      <c r="V98" s="69"/>
    </row>
    <row r="99" spans="1:22" s="10" customFormat="1" ht="22.5" customHeight="1" x14ac:dyDescent="0.3">
      <c r="A99" s="13" t="s">
        <v>177</v>
      </c>
      <c r="B99" s="24"/>
      <c r="C99" s="24"/>
      <c r="D99" s="25"/>
      <c r="E99" s="25"/>
      <c r="F99" s="26"/>
      <c r="G99" s="24"/>
      <c r="H99" s="29"/>
      <c r="I99" s="29"/>
      <c r="J99" s="28"/>
      <c r="L99" s="69"/>
      <c r="M99" s="69"/>
      <c r="N99" s="69"/>
      <c r="O99" s="69"/>
      <c r="P99" s="69"/>
      <c r="Q99" s="69"/>
      <c r="R99" s="69"/>
      <c r="S99" s="69"/>
      <c r="T99" s="69"/>
      <c r="U99" s="69"/>
      <c r="V99" s="69"/>
    </row>
    <row r="100" spans="1:22" s="10" customFormat="1" ht="22.5" customHeight="1" x14ac:dyDescent="0.3">
      <c r="A100" s="13" t="s">
        <v>188</v>
      </c>
      <c r="B100" s="24"/>
      <c r="C100" s="24"/>
      <c r="D100" s="25"/>
      <c r="E100" s="25"/>
      <c r="F100" s="26"/>
      <c r="G100" s="24"/>
      <c r="H100" s="29"/>
      <c r="I100" s="29"/>
      <c r="J100" s="28"/>
      <c r="L100" s="69"/>
      <c r="M100" s="69"/>
      <c r="N100" s="69"/>
      <c r="O100" s="69"/>
      <c r="P100" s="69"/>
      <c r="Q100" s="69"/>
      <c r="R100" s="69"/>
      <c r="S100" s="69"/>
      <c r="T100" s="69"/>
      <c r="U100" s="69"/>
      <c r="V100" s="69"/>
    </row>
    <row r="101" spans="1:22" s="10" customFormat="1" ht="22.5" customHeight="1" x14ac:dyDescent="0.3">
      <c r="A101" s="13" t="s">
        <v>189</v>
      </c>
      <c r="B101" s="24"/>
      <c r="C101" s="24"/>
      <c r="D101" s="25"/>
      <c r="E101" s="25"/>
      <c r="F101" s="26"/>
      <c r="G101" s="24"/>
      <c r="H101" s="29"/>
      <c r="I101" s="29"/>
      <c r="J101" s="28"/>
      <c r="L101" s="69"/>
      <c r="M101" s="69"/>
      <c r="N101" s="69"/>
      <c r="O101" s="69"/>
      <c r="P101" s="69"/>
      <c r="Q101" s="69"/>
      <c r="R101" s="69"/>
      <c r="S101" s="69"/>
      <c r="T101" s="69"/>
      <c r="U101" s="69"/>
      <c r="V101" s="69"/>
    </row>
    <row r="102" spans="1:22" s="10" customFormat="1" ht="22.5" customHeight="1" x14ac:dyDescent="0.3">
      <c r="A102" s="13" t="s">
        <v>190</v>
      </c>
      <c r="B102" s="24"/>
      <c r="C102" s="24"/>
      <c r="D102" s="25"/>
      <c r="E102" s="25"/>
      <c r="F102" s="26"/>
      <c r="G102" s="24"/>
      <c r="H102" s="29"/>
      <c r="I102" s="29"/>
      <c r="J102" s="28"/>
      <c r="L102" s="69"/>
      <c r="M102" s="69"/>
      <c r="N102" s="69"/>
      <c r="O102" s="69"/>
      <c r="P102" s="69"/>
      <c r="Q102" s="69"/>
      <c r="R102" s="69"/>
      <c r="S102" s="69"/>
      <c r="T102" s="69"/>
      <c r="U102" s="69"/>
      <c r="V102" s="69"/>
    </row>
    <row r="103" spans="1:22" s="10" customFormat="1" ht="22.5" customHeight="1" x14ac:dyDescent="0.3">
      <c r="A103" s="13" t="s">
        <v>191</v>
      </c>
      <c r="B103" s="24"/>
      <c r="C103" s="24"/>
      <c r="D103" s="25"/>
      <c r="E103" s="25"/>
      <c r="F103" s="26"/>
      <c r="G103" s="24"/>
      <c r="H103" s="29"/>
      <c r="I103" s="29"/>
      <c r="J103" s="28"/>
      <c r="L103" s="69"/>
      <c r="M103" s="69"/>
      <c r="N103" s="69"/>
      <c r="O103" s="69"/>
      <c r="P103" s="69"/>
      <c r="Q103" s="69"/>
      <c r="R103" s="69"/>
      <c r="S103" s="69"/>
      <c r="T103" s="69"/>
      <c r="U103" s="69"/>
      <c r="V103" s="69"/>
    </row>
    <row r="104" spans="1:22" s="10" customFormat="1" ht="22.5" customHeight="1" x14ac:dyDescent="0.3">
      <c r="A104" s="13" t="s">
        <v>192</v>
      </c>
      <c r="B104" s="24"/>
      <c r="C104" s="24"/>
      <c r="D104" s="25"/>
      <c r="E104" s="25"/>
      <c r="F104" s="26"/>
      <c r="G104" s="24"/>
      <c r="H104" s="29"/>
      <c r="I104" s="29"/>
      <c r="J104" s="28"/>
      <c r="L104" s="69"/>
      <c r="M104" s="69"/>
      <c r="N104" s="69"/>
      <c r="O104" s="69"/>
      <c r="P104" s="69"/>
      <c r="Q104" s="69"/>
      <c r="R104" s="69"/>
      <c r="S104" s="69"/>
      <c r="T104" s="69"/>
      <c r="U104" s="69"/>
      <c r="V104" s="69"/>
    </row>
    <row r="105" spans="1:22" s="10" customFormat="1" ht="22.5" customHeight="1" x14ac:dyDescent="0.3">
      <c r="A105" s="13" t="s">
        <v>193</v>
      </c>
      <c r="B105" s="24"/>
      <c r="C105" s="24"/>
      <c r="D105" s="25"/>
      <c r="E105" s="25"/>
      <c r="F105" s="26"/>
      <c r="G105" s="24"/>
      <c r="H105" s="29"/>
      <c r="I105" s="29"/>
      <c r="J105" s="28"/>
      <c r="L105" s="69"/>
      <c r="M105" s="69"/>
      <c r="N105" s="69"/>
      <c r="O105" s="69"/>
      <c r="P105" s="69"/>
      <c r="Q105" s="69"/>
      <c r="R105" s="69"/>
      <c r="S105" s="69"/>
      <c r="T105" s="69"/>
      <c r="U105" s="69"/>
      <c r="V105" s="69"/>
    </row>
    <row r="106" spans="1:22" s="10" customFormat="1" ht="22.5" customHeight="1" x14ac:dyDescent="0.3">
      <c r="A106" s="13" t="s">
        <v>194</v>
      </c>
      <c r="B106" s="24"/>
      <c r="C106" s="24"/>
      <c r="D106" s="25"/>
      <c r="E106" s="25"/>
      <c r="F106" s="26"/>
      <c r="G106" s="24"/>
      <c r="H106" s="29"/>
      <c r="I106" s="29"/>
      <c r="J106" s="28"/>
      <c r="L106" s="69"/>
      <c r="M106" s="69"/>
      <c r="N106" s="69"/>
      <c r="O106" s="69"/>
      <c r="P106" s="69"/>
      <c r="Q106" s="69"/>
      <c r="R106" s="69"/>
      <c r="S106" s="69"/>
      <c r="T106" s="69"/>
      <c r="U106" s="69"/>
      <c r="V106" s="69"/>
    </row>
    <row r="107" spans="1:22" s="10" customFormat="1" ht="22.5" customHeight="1" x14ac:dyDescent="0.3">
      <c r="A107" s="13" t="s">
        <v>195</v>
      </c>
      <c r="B107" s="24"/>
      <c r="C107" s="24"/>
      <c r="D107" s="25"/>
      <c r="E107" s="25"/>
      <c r="F107" s="26"/>
      <c r="G107" s="24"/>
      <c r="H107" s="29"/>
      <c r="I107" s="29"/>
      <c r="J107" s="28"/>
      <c r="L107" s="69"/>
      <c r="M107" s="69"/>
      <c r="N107" s="69"/>
      <c r="O107" s="69"/>
      <c r="P107" s="69"/>
      <c r="Q107" s="69"/>
      <c r="R107" s="69"/>
      <c r="S107" s="69"/>
      <c r="T107" s="69"/>
      <c r="U107" s="69"/>
      <c r="V107" s="69"/>
    </row>
    <row r="108" spans="1:22" s="10" customFormat="1" ht="22.5" customHeight="1" x14ac:dyDescent="0.3">
      <c r="A108" s="13" t="s">
        <v>196</v>
      </c>
      <c r="B108" s="24"/>
      <c r="C108" s="24"/>
      <c r="D108" s="25"/>
      <c r="E108" s="25"/>
      <c r="F108" s="26"/>
      <c r="G108" s="24"/>
      <c r="H108" s="29"/>
      <c r="I108" s="29"/>
      <c r="J108" s="28"/>
      <c r="L108" s="69"/>
      <c r="M108" s="69"/>
      <c r="N108" s="69"/>
      <c r="O108" s="69"/>
      <c r="P108" s="69"/>
      <c r="Q108" s="69"/>
      <c r="R108" s="69"/>
      <c r="S108" s="69"/>
      <c r="T108" s="69"/>
      <c r="U108" s="69"/>
      <c r="V108" s="69"/>
    </row>
    <row r="109" spans="1:22" s="10" customFormat="1" ht="22.5" customHeight="1" x14ac:dyDescent="0.3">
      <c r="A109" s="13" t="s">
        <v>197</v>
      </c>
      <c r="B109" s="24"/>
      <c r="C109" s="24"/>
      <c r="D109" s="25"/>
      <c r="E109" s="25"/>
      <c r="F109" s="26"/>
      <c r="G109" s="24"/>
      <c r="H109" s="29"/>
      <c r="I109" s="29"/>
      <c r="J109" s="28"/>
      <c r="L109" s="69"/>
      <c r="M109" s="69"/>
      <c r="N109" s="69"/>
      <c r="O109" s="69"/>
      <c r="P109" s="69"/>
      <c r="Q109" s="69"/>
      <c r="R109" s="69"/>
      <c r="S109" s="69"/>
      <c r="T109" s="69"/>
      <c r="U109" s="69"/>
      <c r="V109" s="69"/>
    </row>
    <row r="110" spans="1:22" s="10" customFormat="1" ht="22.5" customHeight="1" x14ac:dyDescent="0.3">
      <c r="A110" s="13" t="s">
        <v>198</v>
      </c>
      <c r="B110" s="24"/>
      <c r="C110" s="24"/>
      <c r="D110" s="25"/>
      <c r="E110" s="25"/>
      <c r="F110" s="26"/>
      <c r="G110" s="24"/>
      <c r="H110" s="29"/>
      <c r="I110" s="29"/>
      <c r="J110" s="28"/>
      <c r="L110" s="69"/>
      <c r="M110" s="69"/>
      <c r="N110" s="69"/>
      <c r="O110" s="69"/>
      <c r="P110" s="69"/>
      <c r="Q110" s="69"/>
      <c r="R110" s="69"/>
      <c r="S110" s="69"/>
      <c r="T110" s="69"/>
      <c r="U110" s="69"/>
      <c r="V110" s="69"/>
    </row>
    <row r="111" spans="1:22" s="10" customFormat="1" ht="22.5" customHeight="1" x14ac:dyDescent="0.3">
      <c r="A111" s="13" t="s">
        <v>199</v>
      </c>
      <c r="B111" s="24"/>
      <c r="C111" s="24"/>
      <c r="D111" s="25"/>
      <c r="E111" s="25"/>
      <c r="F111" s="26"/>
      <c r="G111" s="24"/>
      <c r="H111" s="29"/>
      <c r="I111" s="29"/>
      <c r="J111" s="28"/>
      <c r="L111" s="69"/>
      <c r="M111" s="69"/>
      <c r="N111" s="69"/>
      <c r="O111" s="69"/>
      <c r="P111" s="69"/>
      <c r="Q111" s="69"/>
      <c r="R111" s="69"/>
      <c r="S111" s="69"/>
      <c r="T111" s="69"/>
      <c r="U111" s="69"/>
      <c r="V111" s="69"/>
    </row>
    <row r="112" spans="1:22" s="10" customFormat="1" ht="22.5" customHeight="1" x14ac:dyDescent="0.3">
      <c r="A112" s="13" t="s">
        <v>200</v>
      </c>
      <c r="B112" s="24"/>
      <c r="C112" s="24"/>
      <c r="D112" s="25"/>
      <c r="E112" s="25"/>
      <c r="F112" s="26"/>
      <c r="G112" s="24"/>
      <c r="H112" s="29"/>
      <c r="I112" s="29"/>
      <c r="J112" s="28"/>
      <c r="L112" s="69"/>
      <c r="M112" s="69"/>
      <c r="N112" s="69"/>
      <c r="O112" s="69"/>
      <c r="P112" s="69"/>
      <c r="Q112" s="69"/>
      <c r="R112" s="69"/>
      <c r="S112" s="69"/>
      <c r="T112" s="69"/>
      <c r="U112" s="69"/>
      <c r="V112" s="69"/>
    </row>
    <row r="113" spans="1:22" s="10" customFormat="1" ht="22.5" customHeight="1" x14ac:dyDescent="0.3">
      <c r="A113" s="13" t="s">
        <v>201</v>
      </c>
      <c r="B113" s="24"/>
      <c r="C113" s="24"/>
      <c r="D113" s="25"/>
      <c r="E113" s="25"/>
      <c r="F113" s="26"/>
      <c r="G113" s="24"/>
      <c r="H113" s="29"/>
      <c r="I113" s="29"/>
      <c r="J113" s="28"/>
      <c r="L113" s="69"/>
      <c r="M113" s="69"/>
      <c r="N113" s="69"/>
      <c r="O113" s="69"/>
      <c r="P113" s="69"/>
      <c r="Q113" s="69"/>
      <c r="R113" s="69"/>
      <c r="S113" s="69"/>
      <c r="T113" s="69"/>
      <c r="U113" s="69"/>
      <c r="V113" s="69"/>
    </row>
    <row r="116" spans="1:22" x14ac:dyDescent="0.3">
      <c r="A116" s="5" t="s">
        <v>236</v>
      </c>
      <c r="B116" s="5"/>
      <c r="C116" s="5"/>
      <c r="D116" s="6"/>
      <c r="E116" s="6"/>
      <c r="F116" s="7"/>
      <c r="G116" s="5"/>
      <c r="H116" s="5"/>
      <c r="I116" s="5"/>
      <c r="J116" s="5"/>
    </row>
    <row r="117" spans="1:22" x14ac:dyDescent="0.3">
      <c r="A117" s="289" t="s">
        <v>118</v>
      </c>
      <c r="B117" s="291" t="s">
        <v>241</v>
      </c>
      <c r="C117" s="291" t="s">
        <v>240</v>
      </c>
      <c r="D117" s="291" t="s">
        <v>180</v>
      </c>
      <c r="E117" s="291" t="s">
        <v>179</v>
      </c>
      <c r="F117" s="291" t="s">
        <v>238</v>
      </c>
      <c r="G117" s="291" t="s">
        <v>239</v>
      </c>
      <c r="H117" s="95"/>
      <c r="I117" s="18" t="s">
        <v>119</v>
      </c>
      <c r="J117" s="96"/>
    </row>
    <row r="118" spans="1:22" x14ac:dyDescent="0.3">
      <c r="A118" s="290"/>
      <c r="B118" s="292"/>
      <c r="C118" s="292"/>
      <c r="D118" s="292"/>
      <c r="E118" s="292"/>
      <c r="F118" s="292"/>
      <c r="G118" s="292"/>
      <c r="H118" s="15" t="s">
        <v>178</v>
      </c>
      <c r="I118" s="15" t="s">
        <v>121</v>
      </c>
      <c r="J118" s="32" t="s">
        <v>187</v>
      </c>
    </row>
    <row r="119" spans="1:22" s="10" customFormat="1" ht="22.5" customHeight="1" x14ac:dyDescent="0.3">
      <c r="A119" s="13" t="s">
        <v>202</v>
      </c>
      <c r="B119" s="24"/>
      <c r="C119" s="24"/>
      <c r="D119" s="25"/>
      <c r="E119" s="25"/>
      <c r="F119" s="26"/>
      <c r="G119" s="24"/>
      <c r="H119" s="29"/>
      <c r="I119" s="29"/>
      <c r="J119" s="28"/>
      <c r="L119" s="69"/>
      <c r="M119" s="69"/>
      <c r="N119" s="69"/>
      <c r="O119" s="69"/>
      <c r="P119" s="69"/>
      <c r="Q119" s="69"/>
      <c r="R119" s="69"/>
      <c r="S119" s="69"/>
      <c r="T119" s="69"/>
      <c r="U119" s="69"/>
      <c r="V119" s="69"/>
    </row>
    <row r="120" spans="1:22" s="10" customFormat="1" ht="22.5" customHeight="1" x14ac:dyDescent="0.3">
      <c r="A120" s="13" t="s">
        <v>203</v>
      </c>
      <c r="B120" s="24"/>
      <c r="C120" s="24"/>
      <c r="D120" s="25"/>
      <c r="E120" s="25"/>
      <c r="F120" s="26"/>
      <c r="G120" s="24"/>
      <c r="H120" s="29"/>
      <c r="I120" s="29"/>
      <c r="J120" s="28"/>
      <c r="L120" s="69"/>
      <c r="M120" s="69"/>
      <c r="N120" s="69"/>
      <c r="O120" s="69"/>
      <c r="P120" s="69"/>
      <c r="Q120" s="69"/>
      <c r="R120" s="69"/>
      <c r="S120" s="69"/>
      <c r="T120" s="69"/>
      <c r="U120" s="69"/>
      <c r="V120" s="69"/>
    </row>
    <row r="121" spans="1:22" s="10" customFormat="1" ht="22.5" customHeight="1" x14ac:dyDescent="0.3">
      <c r="A121" s="13" t="s">
        <v>204</v>
      </c>
      <c r="B121" s="24"/>
      <c r="C121" s="24"/>
      <c r="D121" s="25"/>
      <c r="E121" s="25"/>
      <c r="F121" s="26"/>
      <c r="G121" s="24"/>
      <c r="H121" s="29"/>
      <c r="I121" s="29"/>
      <c r="J121" s="28"/>
      <c r="L121" s="69"/>
      <c r="M121" s="69"/>
      <c r="N121" s="69"/>
      <c r="O121" s="69"/>
      <c r="P121" s="69"/>
      <c r="Q121" s="69"/>
      <c r="R121" s="69"/>
      <c r="S121" s="69"/>
      <c r="T121" s="69"/>
      <c r="U121" s="69"/>
      <c r="V121" s="69"/>
    </row>
    <row r="122" spans="1:22" s="10" customFormat="1" ht="22.5" customHeight="1" x14ac:dyDescent="0.3">
      <c r="A122" s="13" t="s">
        <v>205</v>
      </c>
      <c r="B122" s="24"/>
      <c r="C122" s="24"/>
      <c r="D122" s="25"/>
      <c r="E122" s="25"/>
      <c r="F122" s="26"/>
      <c r="G122" s="24"/>
      <c r="H122" s="29"/>
      <c r="I122" s="29"/>
      <c r="J122" s="28"/>
      <c r="L122" s="69"/>
      <c r="M122" s="69"/>
      <c r="N122" s="69"/>
      <c r="O122" s="69"/>
      <c r="P122" s="69"/>
      <c r="Q122" s="69"/>
      <c r="R122" s="69"/>
      <c r="S122" s="69"/>
      <c r="T122" s="69"/>
      <c r="U122" s="69"/>
      <c r="V122" s="69"/>
    </row>
    <row r="123" spans="1:22" s="10" customFormat="1" ht="22.5" customHeight="1" x14ac:dyDescent="0.3">
      <c r="A123" s="13" t="s">
        <v>206</v>
      </c>
      <c r="B123" s="24"/>
      <c r="C123" s="24"/>
      <c r="D123" s="25"/>
      <c r="E123" s="25"/>
      <c r="F123" s="26"/>
      <c r="G123" s="24"/>
      <c r="H123" s="29"/>
      <c r="I123" s="29"/>
      <c r="J123" s="28"/>
      <c r="L123" s="69"/>
      <c r="M123" s="69"/>
      <c r="N123" s="69"/>
      <c r="O123" s="69"/>
      <c r="P123" s="69"/>
      <c r="Q123" s="69"/>
      <c r="R123" s="69"/>
      <c r="S123" s="69"/>
      <c r="T123" s="69"/>
      <c r="U123" s="69"/>
      <c r="V123" s="69"/>
    </row>
    <row r="124" spans="1:22" s="10" customFormat="1" ht="22.5" customHeight="1" x14ac:dyDescent="0.3">
      <c r="A124" s="13" t="s">
        <v>207</v>
      </c>
      <c r="B124" s="24"/>
      <c r="C124" s="24"/>
      <c r="D124" s="25"/>
      <c r="E124" s="25"/>
      <c r="F124" s="26"/>
      <c r="G124" s="24"/>
      <c r="H124" s="29"/>
      <c r="I124" s="29"/>
      <c r="J124" s="28"/>
      <c r="L124" s="69"/>
      <c r="M124" s="69"/>
      <c r="N124" s="69"/>
      <c r="O124" s="69"/>
      <c r="P124" s="69"/>
      <c r="Q124" s="69"/>
      <c r="R124" s="69"/>
      <c r="S124" s="69"/>
      <c r="T124" s="69"/>
      <c r="U124" s="69"/>
      <c r="V124" s="69"/>
    </row>
    <row r="125" spans="1:22" s="10" customFormat="1" ht="22.5" customHeight="1" x14ac:dyDescent="0.3">
      <c r="A125" s="13" t="s">
        <v>208</v>
      </c>
      <c r="B125" s="24"/>
      <c r="C125" s="24"/>
      <c r="D125" s="25"/>
      <c r="E125" s="25"/>
      <c r="F125" s="26"/>
      <c r="G125" s="24"/>
      <c r="H125" s="29"/>
      <c r="I125" s="29"/>
      <c r="J125" s="28"/>
      <c r="L125" s="69"/>
      <c r="M125" s="69"/>
      <c r="N125" s="69"/>
      <c r="O125" s="69"/>
      <c r="P125" s="69"/>
      <c r="Q125" s="69"/>
      <c r="R125" s="69"/>
      <c r="S125" s="69"/>
      <c r="T125" s="69"/>
      <c r="U125" s="69"/>
      <c r="V125" s="69"/>
    </row>
    <row r="126" spans="1:22" s="10" customFormat="1" ht="22.5" customHeight="1" x14ac:dyDescent="0.3">
      <c r="A126" s="13" t="s">
        <v>209</v>
      </c>
      <c r="B126" s="24"/>
      <c r="C126" s="24"/>
      <c r="D126" s="25"/>
      <c r="E126" s="25"/>
      <c r="F126" s="26"/>
      <c r="G126" s="24"/>
      <c r="H126" s="29"/>
      <c r="I126" s="29"/>
      <c r="J126" s="28"/>
      <c r="L126" s="69"/>
      <c r="M126" s="69"/>
      <c r="N126" s="69"/>
      <c r="O126" s="69"/>
      <c r="P126" s="69"/>
      <c r="Q126" s="69"/>
      <c r="R126" s="69"/>
      <c r="S126" s="69"/>
      <c r="T126" s="69"/>
      <c r="U126" s="69"/>
      <c r="V126" s="69"/>
    </row>
    <row r="127" spans="1:22" s="10" customFormat="1" ht="22.5" customHeight="1" x14ac:dyDescent="0.3">
      <c r="A127" s="13" t="s">
        <v>210</v>
      </c>
      <c r="B127" s="24"/>
      <c r="C127" s="24"/>
      <c r="D127" s="25"/>
      <c r="E127" s="25"/>
      <c r="F127" s="26"/>
      <c r="G127" s="24"/>
      <c r="H127" s="29"/>
      <c r="I127" s="29"/>
      <c r="J127" s="28"/>
      <c r="L127" s="69"/>
      <c r="M127" s="69"/>
      <c r="N127" s="69"/>
      <c r="O127" s="69"/>
      <c r="P127" s="69"/>
      <c r="Q127" s="69"/>
      <c r="R127" s="69"/>
      <c r="S127" s="69"/>
      <c r="T127" s="69"/>
      <c r="U127" s="69"/>
      <c r="V127" s="69"/>
    </row>
    <row r="128" spans="1:22" s="10" customFormat="1" ht="22.5" customHeight="1" x14ac:dyDescent="0.3">
      <c r="A128" s="13" t="s">
        <v>211</v>
      </c>
      <c r="B128" s="24"/>
      <c r="C128" s="24"/>
      <c r="D128" s="25"/>
      <c r="E128" s="25"/>
      <c r="F128" s="26"/>
      <c r="G128" s="24"/>
      <c r="H128" s="29"/>
      <c r="I128" s="29"/>
      <c r="J128" s="28"/>
      <c r="L128" s="69"/>
      <c r="M128" s="69"/>
      <c r="N128" s="69"/>
      <c r="O128" s="69"/>
      <c r="P128" s="69"/>
      <c r="Q128" s="69"/>
      <c r="R128" s="69"/>
      <c r="S128" s="69"/>
      <c r="T128" s="69"/>
      <c r="U128" s="69"/>
      <c r="V128" s="69"/>
    </row>
    <row r="129" spans="1:22" s="10" customFormat="1" ht="22.5" customHeight="1" x14ac:dyDescent="0.3">
      <c r="A129" s="13" t="s">
        <v>212</v>
      </c>
      <c r="B129" s="24"/>
      <c r="C129" s="24"/>
      <c r="D129" s="25"/>
      <c r="E129" s="25"/>
      <c r="F129" s="26"/>
      <c r="G129" s="24"/>
      <c r="H129" s="29"/>
      <c r="I129" s="29"/>
      <c r="J129" s="28"/>
      <c r="L129" s="69"/>
      <c r="M129" s="69"/>
      <c r="N129" s="69"/>
      <c r="O129" s="69"/>
      <c r="P129" s="69"/>
      <c r="Q129" s="69"/>
      <c r="R129" s="69"/>
      <c r="S129" s="69"/>
      <c r="T129" s="69"/>
      <c r="U129" s="69"/>
      <c r="V129" s="69"/>
    </row>
    <row r="130" spans="1:22" s="10" customFormat="1" ht="22.5" customHeight="1" x14ac:dyDescent="0.3">
      <c r="A130" s="13" t="s">
        <v>213</v>
      </c>
      <c r="B130" s="24"/>
      <c r="C130" s="24"/>
      <c r="D130" s="25"/>
      <c r="E130" s="25"/>
      <c r="F130" s="26"/>
      <c r="G130" s="24"/>
      <c r="H130" s="29"/>
      <c r="I130" s="29"/>
      <c r="J130" s="28"/>
      <c r="L130" s="69"/>
      <c r="M130" s="69"/>
      <c r="N130" s="69"/>
      <c r="O130" s="69"/>
      <c r="P130" s="69"/>
      <c r="Q130" s="69"/>
      <c r="R130" s="69"/>
      <c r="S130" s="69"/>
      <c r="T130" s="69"/>
      <c r="U130" s="69"/>
      <c r="V130" s="69"/>
    </row>
    <row r="131" spans="1:22" s="10" customFormat="1" ht="22.5" customHeight="1" x14ac:dyDescent="0.3">
      <c r="A131" s="13" t="s">
        <v>214</v>
      </c>
      <c r="B131" s="24"/>
      <c r="C131" s="24"/>
      <c r="D131" s="25"/>
      <c r="E131" s="25"/>
      <c r="F131" s="26"/>
      <c r="G131" s="24"/>
      <c r="H131" s="29"/>
      <c r="I131" s="29"/>
      <c r="J131" s="28"/>
      <c r="L131" s="69"/>
      <c r="M131" s="69"/>
      <c r="N131" s="69"/>
      <c r="O131" s="69"/>
      <c r="P131" s="69"/>
      <c r="Q131" s="69"/>
      <c r="R131" s="69"/>
      <c r="S131" s="69"/>
      <c r="T131" s="69"/>
      <c r="U131" s="69"/>
      <c r="V131" s="69"/>
    </row>
    <row r="132" spans="1:22" s="10" customFormat="1" ht="22.5" customHeight="1" x14ac:dyDescent="0.3">
      <c r="A132" s="13" t="s">
        <v>215</v>
      </c>
      <c r="B132" s="24"/>
      <c r="C132" s="24"/>
      <c r="D132" s="25"/>
      <c r="E132" s="25"/>
      <c r="F132" s="26"/>
      <c r="G132" s="24"/>
      <c r="H132" s="29"/>
      <c r="I132" s="29"/>
      <c r="J132" s="28"/>
      <c r="L132" s="69"/>
      <c r="M132" s="69"/>
      <c r="N132" s="69"/>
      <c r="O132" s="69"/>
      <c r="P132" s="69"/>
      <c r="Q132" s="69"/>
      <c r="R132" s="69"/>
      <c r="S132" s="69"/>
      <c r="T132" s="69"/>
      <c r="U132" s="69"/>
      <c r="V132" s="69"/>
    </row>
    <row r="133" spans="1:22" s="10" customFormat="1" ht="22.5" customHeight="1" x14ac:dyDescent="0.3">
      <c r="A133" s="13" t="s">
        <v>216</v>
      </c>
      <c r="B133" s="24"/>
      <c r="C133" s="24"/>
      <c r="D133" s="25"/>
      <c r="E133" s="25"/>
      <c r="F133" s="26"/>
      <c r="G133" s="24"/>
      <c r="H133" s="29"/>
      <c r="I133" s="29"/>
      <c r="J133" s="28"/>
      <c r="L133" s="69"/>
      <c r="M133" s="69"/>
      <c r="N133" s="69"/>
      <c r="O133" s="69"/>
      <c r="P133" s="69"/>
      <c r="Q133" s="69"/>
      <c r="R133" s="69"/>
      <c r="S133" s="69"/>
      <c r="T133" s="69"/>
      <c r="U133" s="69"/>
      <c r="V133" s="69"/>
    </row>
    <row r="134" spans="1:22" s="10" customFormat="1" ht="22.5" customHeight="1" x14ac:dyDescent="0.3">
      <c r="A134" s="13" t="s">
        <v>217</v>
      </c>
      <c r="B134" s="24"/>
      <c r="C134" s="24"/>
      <c r="D134" s="25"/>
      <c r="E134" s="25"/>
      <c r="F134" s="26"/>
      <c r="G134" s="24"/>
      <c r="H134" s="29"/>
      <c r="I134" s="29"/>
      <c r="J134" s="28"/>
      <c r="L134" s="69"/>
      <c r="M134" s="69"/>
      <c r="N134" s="69"/>
      <c r="O134" s="69"/>
      <c r="P134" s="69"/>
      <c r="Q134" s="69"/>
      <c r="R134" s="69"/>
      <c r="S134" s="69"/>
      <c r="T134" s="69"/>
      <c r="U134" s="69"/>
      <c r="V134" s="69"/>
    </row>
    <row r="135" spans="1:22" s="10" customFormat="1" ht="22.5" customHeight="1" x14ac:dyDescent="0.3">
      <c r="A135" s="13" t="s">
        <v>218</v>
      </c>
      <c r="B135" s="24"/>
      <c r="C135" s="24"/>
      <c r="D135" s="25"/>
      <c r="E135" s="25"/>
      <c r="F135" s="26"/>
      <c r="G135" s="24"/>
      <c r="H135" s="29"/>
      <c r="I135" s="29"/>
      <c r="J135" s="28"/>
      <c r="L135" s="69"/>
      <c r="M135" s="69"/>
      <c r="N135" s="69"/>
      <c r="O135" s="69"/>
      <c r="P135" s="69"/>
      <c r="Q135" s="69"/>
      <c r="R135" s="69"/>
      <c r="S135" s="69"/>
      <c r="T135" s="69"/>
      <c r="U135" s="69"/>
      <c r="V135" s="69"/>
    </row>
    <row r="136" spans="1:22" s="10" customFormat="1" ht="22.5" customHeight="1" x14ac:dyDescent="0.3">
      <c r="A136" s="13" t="s">
        <v>219</v>
      </c>
      <c r="B136" s="24"/>
      <c r="C136" s="24"/>
      <c r="D136" s="25"/>
      <c r="E136" s="25"/>
      <c r="F136" s="26"/>
      <c r="G136" s="24"/>
      <c r="H136" s="29"/>
      <c r="I136" s="29"/>
      <c r="J136" s="28"/>
      <c r="L136" s="69"/>
      <c r="M136" s="69"/>
      <c r="N136" s="69"/>
      <c r="O136" s="69"/>
      <c r="P136" s="69"/>
      <c r="Q136" s="69"/>
      <c r="R136" s="69"/>
      <c r="S136" s="69"/>
      <c r="T136" s="69"/>
      <c r="U136" s="69"/>
      <c r="V136" s="69"/>
    </row>
    <row r="137" spans="1:22" s="10" customFormat="1" ht="22.5" customHeight="1" x14ac:dyDescent="0.3">
      <c r="A137" s="13" t="s">
        <v>220</v>
      </c>
      <c r="B137" s="24"/>
      <c r="C137" s="24"/>
      <c r="D137" s="25"/>
      <c r="E137" s="25"/>
      <c r="F137" s="26"/>
      <c r="G137" s="24"/>
      <c r="H137" s="29"/>
      <c r="I137" s="29"/>
      <c r="J137" s="28"/>
      <c r="L137" s="69"/>
      <c r="M137" s="69"/>
      <c r="N137" s="69"/>
      <c r="O137" s="69"/>
      <c r="P137" s="69"/>
      <c r="Q137" s="69"/>
      <c r="R137" s="69"/>
      <c r="S137" s="69"/>
      <c r="T137" s="69"/>
      <c r="U137" s="69"/>
      <c r="V137" s="69"/>
    </row>
    <row r="138" spans="1:22" s="10" customFormat="1" ht="22.5" customHeight="1" x14ac:dyDescent="0.3">
      <c r="A138" s="13" t="s">
        <v>221</v>
      </c>
      <c r="B138" s="24"/>
      <c r="C138" s="24"/>
      <c r="D138" s="25"/>
      <c r="E138" s="25"/>
      <c r="F138" s="26"/>
      <c r="G138" s="24"/>
      <c r="H138" s="29"/>
      <c r="I138" s="29"/>
      <c r="J138" s="28"/>
      <c r="L138" s="69"/>
      <c r="M138" s="69"/>
      <c r="N138" s="69"/>
      <c r="O138" s="69"/>
      <c r="P138" s="69"/>
      <c r="Q138" s="69"/>
      <c r="R138" s="69"/>
      <c r="S138" s="69"/>
      <c r="T138" s="69"/>
      <c r="U138" s="69"/>
      <c r="V138" s="69"/>
    </row>
    <row r="139" spans="1:22" s="10" customFormat="1" ht="22.5" customHeight="1" x14ac:dyDescent="0.3">
      <c r="A139" s="13" t="s">
        <v>222</v>
      </c>
      <c r="B139" s="24"/>
      <c r="C139" s="24"/>
      <c r="D139" s="25"/>
      <c r="E139" s="25"/>
      <c r="F139" s="26"/>
      <c r="G139" s="24"/>
      <c r="H139" s="29"/>
      <c r="I139" s="29"/>
      <c r="J139" s="28"/>
      <c r="L139" s="69"/>
      <c r="M139" s="69"/>
      <c r="N139" s="69"/>
      <c r="O139" s="69"/>
      <c r="P139" s="69"/>
      <c r="Q139" s="69"/>
      <c r="R139" s="69"/>
      <c r="S139" s="69"/>
      <c r="T139" s="69"/>
      <c r="U139" s="69"/>
      <c r="V139" s="69"/>
    </row>
    <row r="140" spans="1:22" s="10" customFormat="1" ht="22.5" customHeight="1" x14ac:dyDescent="0.3">
      <c r="A140" s="13" t="s">
        <v>223</v>
      </c>
      <c r="B140" s="24"/>
      <c r="C140" s="24"/>
      <c r="D140" s="25"/>
      <c r="E140" s="25"/>
      <c r="F140" s="26"/>
      <c r="G140" s="24"/>
      <c r="H140" s="29"/>
      <c r="I140" s="29"/>
      <c r="J140" s="28"/>
      <c r="L140" s="69"/>
      <c r="M140" s="69"/>
      <c r="N140" s="69"/>
      <c r="O140" s="69"/>
      <c r="P140" s="69"/>
      <c r="Q140" s="69"/>
      <c r="R140" s="69"/>
      <c r="S140" s="69"/>
      <c r="T140" s="69"/>
      <c r="U140" s="69"/>
      <c r="V140" s="69"/>
    </row>
    <row r="141" spans="1:22" s="10" customFormat="1" ht="22.5" customHeight="1" x14ac:dyDescent="0.3">
      <c r="A141" s="13" t="s">
        <v>224</v>
      </c>
      <c r="B141" s="24"/>
      <c r="C141" s="24"/>
      <c r="D141" s="25"/>
      <c r="E141" s="25"/>
      <c r="F141" s="26"/>
      <c r="G141" s="24"/>
      <c r="H141" s="29"/>
      <c r="I141" s="29"/>
      <c r="J141" s="28"/>
      <c r="L141" s="69"/>
      <c r="M141" s="69"/>
      <c r="N141" s="69"/>
      <c r="O141" s="69"/>
      <c r="P141" s="69"/>
      <c r="Q141" s="69"/>
      <c r="R141" s="69"/>
      <c r="S141" s="69"/>
      <c r="T141" s="69"/>
      <c r="U141" s="69"/>
      <c r="V141" s="69"/>
    </row>
    <row r="142" spans="1:22" s="10" customFormat="1" ht="22.5" customHeight="1" x14ac:dyDescent="0.3">
      <c r="A142" s="13" t="s">
        <v>225</v>
      </c>
      <c r="B142" s="24"/>
      <c r="C142" s="24"/>
      <c r="D142" s="25"/>
      <c r="E142" s="25"/>
      <c r="F142" s="26"/>
      <c r="G142" s="24"/>
      <c r="H142" s="29"/>
      <c r="I142" s="29"/>
      <c r="J142" s="28"/>
      <c r="L142" s="69"/>
      <c r="M142" s="69"/>
      <c r="N142" s="69"/>
      <c r="O142" s="69"/>
      <c r="P142" s="69"/>
      <c r="Q142" s="69"/>
      <c r="R142" s="69"/>
      <c r="S142" s="69"/>
      <c r="T142" s="69"/>
      <c r="U142" s="69"/>
      <c r="V142" s="69"/>
    </row>
    <row r="143" spans="1:22" s="10" customFormat="1" ht="22.5" customHeight="1" x14ac:dyDescent="0.3">
      <c r="A143" s="13" t="s">
        <v>226</v>
      </c>
      <c r="B143" s="24"/>
      <c r="C143" s="24"/>
      <c r="D143" s="25"/>
      <c r="E143" s="25"/>
      <c r="F143" s="26"/>
      <c r="G143" s="24"/>
      <c r="H143" s="29"/>
      <c r="I143" s="29"/>
      <c r="J143" s="28"/>
      <c r="L143" s="69"/>
      <c r="M143" s="69"/>
      <c r="N143" s="69"/>
      <c r="O143" s="69"/>
      <c r="P143" s="69"/>
      <c r="Q143" s="69"/>
      <c r="R143" s="69"/>
      <c r="S143" s="69"/>
      <c r="T143" s="69"/>
      <c r="U143" s="69"/>
      <c r="V143" s="69"/>
    </row>
    <row r="144" spans="1:22" s="10" customFormat="1" ht="22.5" customHeight="1" x14ac:dyDescent="0.3">
      <c r="A144" s="13" t="s">
        <v>227</v>
      </c>
      <c r="B144" s="24"/>
      <c r="C144" s="24"/>
      <c r="D144" s="25"/>
      <c r="E144" s="25"/>
      <c r="F144" s="26"/>
      <c r="G144" s="24"/>
      <c r="H144" s="29"/>
      <c r="I144" s="29"/>
      <c r="J144" s="28"/>
      <c r="L144" s="69"/>
      <c r="M144" s="69"/>
      <c r="N144" s="69"/>
      <c r="O144" s="69"/>
      <c r="P144" s="69"/>
      <c r="Q144" s="69"/>
      <c r="R144" s="69"/>
      <c r="S144" s="69"/>
      <c r="T144" s="69"/>
      <c r="U144" s="69"/>
      <c r="V144" s="69"/>
    </row>
    <row r="145" spans="1:22" s="10" customFormat="1" ht="22.5" customHeight="1" x14ac:dyDescent="0.3">
      <c r="A145" s="13" t="s">
        <v>228</v>
      </c>
      <c r="B145" s="24"/>
      <c r="C145" s="24"/>
      <c r="D145" s="25"/>
      <c r="E145" s="25"/>
      <c r="F145" s="26"/>
      <c r="G145" s="24"/>
      <c r="H145" s="29"/>
      <c r="I145" s="29"/>
      <c r="J145" s="28"/>
      <c r="L145" s="69"/>
      <c r="M145" s="69"/>
      <c r="N145" s="69"/>
      <c r="O145" s="69"/>
      <c r="P145" s="69"/>
      <c r="Q145" s="69"/>
      <c r="R145" s="69"/>
      <c r="S145" s="69"/>
      <c r="T145" s="69"/>
      <c r="U145" s="69"/>
      <c r="V145" s="69"/>
    </row>
    <row r="146" spans="1:22" s="10" customFormat="1" ht="22.5" customHeight="1" x14ac:dyDescent="0.3">
      <c r="A146" s="13" t="s">
        <v>229</v>
      </c>
      <c r="B146" s="24"/>
      <c r="C146" s="24"/>
      <c r="D146" s="25"/>
      <c r="E146" s="25"/>
      <c r="F146" s="26"/>
      <c r="G146" s="24"/>
      <c r="H146" s="29"/>
      <c r="I146" s="29"/>
      <c r="J146" s="28"/>
      <c r="L146" s="69"/>
      <c r="M146" s="69"/>
      <c r="N146" s="69"/>
      <c r="O146" s="69"/>
      <c r="P146" s="69"/>
      <c r="Q146" s="69"/>
      <c r="R146" s="69"/>
      <c r="S146" s="69"/>
      <c r="T146" s="69"/>
      <c r="U146" s="69"/>
      <c r="V146" s="69"/>
    </row>
    <row r="147" spans="1:22" s="10" customFormat="1" ht="22.5" customHeight="1" x14ac:dyDescent="0.3">
      <c r="A147" s="13" t="s">
        <v>230</v>
      </c>
      <c r="B147" s="24"/>
      <c r="C147" s="24"/>
      <c r="D147" s="25"/>
      <c r="E147" s="25"/>
      <c r="F147" s="26"/>
      <c r="G147" s="24"/>
      <c r="H147" s="29"/>
      <c r="I147" s="29"/>
      <c r="J147" s="28"/>
      <c r="L147" s="69"/>
      <c r="M147" s="69"/>
      <c r="N147" s="69"/>
      <c r="O147" s="69"/>
      <c r="P147" s="69"/>
      <c r="Q147" s="69"/>
      <c r="R147" s="69"/>
      <c r="S147" s="69"/>
      <c r="T147" s="69"/>
      <c r="U147" s="69"/>
      <c r="V147" s="69"/>
    </row>
    <row r="148" spans="1:22" s="10" customFormat="1" ht="22.5" customHeight="1" x14ac:dyDescent="0.3">
      <c r="A148" s="13" t="s">
        <v>231</v>
      </c>
      <c r="B148" s="24"/>
      <c r="C148" s="24"/>
      <c r="D148" s="25"/>
      <c r="E148" s="25"/>
      <c r="F148" s="26"/>
      <c r="G148" s="24"/>
      <c r="H148" s="29"/>
      <c r="I148" s="29"/>
      <c r="J148" s="28"/>
      <c r="L148" s="69"/>
      <c r="M148" s="69"/>
      <c r="N148" s="69"/>
      <c r="O148" s="69"/>
      <c r="P148" s="69"/>
      <c r="Q148" s="69"/>
      <c r="R148" s="69"/>
      <c r="S148" s="69"/>
      <c r="T148" s="69"/>
      <c r="U148" s="69"/>
      <c r="V148" s="69"/>
    </row>
    <row r="149" spans="1:22" x14ac:dyDescent="0.3">
      <c r="A149" s="11"/>
      <c r="B149" s="11"/>
      <c r="C149" s="11"/>
      <c r="D149" s="12"/>
      <c r="E149" s="12"/>
      <c r="G149" s="11"/>
      <c r="H149" s="11"/>
      <c r="I149" s="17"/>
      <c r="J149" s="17"/>
    </row>
    <row r="150" spans="1:22" x14ac:dyDescent="0.3">
      <c r="A150" s="11"/>
      <c r="B150" s="11"/>
      <c r="C150" s="11"/>
      <c r="D150" s="12"/>
      <c r="E150" s="12"/>
      <c r="G150" s="11"/>
      <c r="H150" s="11"/>
      <c r="I150" s="17"/>
      <c r="J150" s="17"/>
    </row>
    <row r="151" spans="1:22" x14ac:dyDescent="0.3">
      <c r="A151" s="11"/>
      <c r="B151" s="11"/>
      <c r="C151" s="11"/>
      <c r="D151" s="12"/>
      <c r="E151" s="12"/>
      <c r="G151" s="11"/>
      <c r="H151" s="11"/>
      <c r="I151" s="17"/>
      <c r="J151" s="17"/>
    </row>
    <row r="152" spans="1:22" x14ac:dyDescent="0.3">
      <c r="A152" s="11"/>
      <c r="B152" s="11"/>
      <c r="C152" s="11"/>
      <c r="D152" s="12"/>
      <c r="E152" s="12"/>
      <c r="G152" s="11"/>
      <c r="H152" s="11"/>
      <c r="I152" s="17"/>
      <c r="J152" s="17"/>
    </row>
    <row r="153" spans="1:22" x14ac:dyDescent="0.3">
      <c r="A153" s="11"/>
      <c r="B153" s="11"/>
      <c r="C153" s="11"/>
      <c r="D153" s="12"/>
      <c r="E153" s="12"/>
      <c r="G153" s="11"/>
      <c r="H153" s="11"/>
      <c r="I153" s="17"/>
      <c r="J153" s="17"/>
    </row>
  </sheetData>
  <sheetProtection password="CC9A" sheet="1" objects="1" scenarios="1"/>
  <mergeCells count="57">
    <mergeCell ref="D1:G1"/>
    <mergeCell ref="D3:G3"/>
    <mergeCell ref="F4:G4"/>
    <mergeCell ref="D2:E2"/>
    <mergeCell ref="F2:G2"/>
    <mergeCell ref="D4:E4"/>
    <mergeCell ref="I19:J19"/>
    <mergeCell ref="I20:J20"/>
    <mergeCell ref="I21:J21"/>
    <mergeCell ref="I22:J22"/>
    <mergeCell ref="I23:J23"/>
    <mergeCell ref="I25:J25"/>
    <mergeCell ref="I27:J27"/>
    <mergeCell ref="A117:A118"/>
    <mergeCell ref="B117:B118"/>
    <mergeCell ref="C117:C118"/>
    <mergeCell ref="D117:D118"/>
    <mergeCell ref="E117:E118"/>
    <mergeCell ref="F117:F118"/>
    <mergeCell ref="G117:G118"/>
    <mergeCell ref="C45:C46"/>
    <mergeCell ref="G45:G46"/>
    <mergeCell ref="C81:C82"/>
    <mergeCell ref="G81:G82"/>
    <mergeCell ref="A45:A46"/>
    <mergeCell ref="I7:J7"/>
    <mergeCell ref="I8:J8"/>
    <mergeCell ref="I9:J9"/>
    <mergeCell ref="I10:J10"/>
    <mergeCell ref="I11:J11"/>
    <mergeCell ref="I12:J12"/>
    <mergeCell ref="I13:J13"/>
    <mergeCell ref="I14:J14"/>
    <mergeCell ref="A32:A33"/>
    <mergeCell ref="F32:F33"/>
    <mergeCell ref="A29:J29"/>
    <mergeCell ref="D32:D33"/>
    <mergeCell ref="B32:B33"/>
    <mergeCell ref="E32:E33"/>
    <mergeCell ref="C32:C33"/>
    <mergeCell ref="G32:G33"/>
    <mergeCell ref="I15:J15"/>
    <mergeCell ref="I16:J16"/>
    <mergeCell ref="I17:J17"/>
    <mergeCell ref="I18:J18"/>
    <mergeCell ref="I24:J24"/>
    <mergeCell ref="L33:M33"/>
    <mergeCell ref="L40:M40"/>
    <mergeCell ref="A81:A82"/>
    <mergeCell ref="B81:B82"/>
    <mergeCell ref="D81:D82"/>
    <mergeCell ref="E81:E82"/>
    <mergeCell ref="F81:F82"/>
    <mergeCell ref="B45:B46"/>
    <mergeCell ref="D45:D46"/>
    <mergeCell ref="E45:E46"/>
    <mergeCell ref="F45:F46"/>
  </mergeCells>
  <dataValidations xWindow="405" yWindow="603" count="4">
    <dataValidation type="list" allowBlank="1" showInputMessage="1" showErrorMessage="1" sqref="I8:I27">
      <formula1>Kennzeichen</formula1>
    </dataValidation>
    <dataValidation allowBlank="1" showInputMessage="1" showErrorMessage="1" promptTitle="trifft zu!" prompt="Dann bitte hier ein Kreuz setzen." sqref="H83:J113 H119:J148 H34:J41 H47:J77"/>
    <dataValidation type="whole" allowBlank="1" showInputMessage="1" showErrorMessage="1" prompt="bitte hier nur die PLZ eingeben" sqref="D4:E4 D2:E2">
      <formula1>1111</formula1>
      <formula2>99999</formula2>
    </dataValidation>
    <dataValidation allowBlank="1" showInputMessage="1" showErrorMessage="1" promptTitle="trifft zu!" prompt="Dann bitte hier ein X setzen." sqref="D8:E27 D34:E41 D47:E77 D83:E113 D119:E148"/>
  </dataValidations>
  <pageMargins left="0.51181102362204722" right="0.39370078740157483" top="0.98425196850393704" bottom="0.39370078740157483" header="0.19685039370078741" footer="0.19685039370078741"/>
  <pageSetup paperSize="9" scale="86" orientation="portrait" r:id="rId1"/>
  <headerFooter>
    <oddHeader>&amp;L&amp;18
Teilnehmendenliste&amp;C
&amp;16AEJ&amp;R&amp;G</oddHeader>
    <oddFooter>&amp;C&amp;"Roboto,Standard"&amp;10Bezirksjugendring Mittelfranken, Gleißbühlstraße 7, 90402 Nürnberg&amp;R&amp;"Roboto,Standard" Seite &amp;P von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FFF99"/>
  </sheetPr>
  <dimension ref="A1:AL94"/>
  <sheetViews>
    <sheetView showGridLines="0" tabSelected="1" topLeftCell="A25" zoomScaleNormal="100" zoomScalePageLayoutView="110" workbookViewId="0">
      <selection activeCell="B40" sqref="B40:K40"/>
    </sheetView>
  </sheetViews>
  <sheetFormatPr baseColWidth="10" defaultColWidth="11.44140625" defaultRowHeight="14.4" x14ac:dyDescent="0.3"/>
  <cols>
    <col min="1" max="1" width="2.88671875" style="17" customWidth="1"/>
    <col min="2" max="2" width="4.33203125" style="2" customWidth="1"/>
    <col min="3" max="6" width="3.109375" style="2" customWidth="1"/>
    <col min="7" max="7" width="11.77734375" style="2" customWidth="1"/>
    <col min="8" max="8" width="4.5546875" style="2" customWidth="1"/>
    <col min="9" max="10" width="3.109375" style="2" customWidth="1"/>
    <col min="11" max="11" width="4.21875" style="2" customWidth="1"/>
    <col min="12" max="13" width="3.109375" style="2" customWidth="1"/>
    <col min="14" max="14" width="5.44140625" style="2" customWidth="1"/>
    <col min="15" max="15" width="4.5546875" style="2" customWidth="1"/>
    <col min="16" max="16" width="5.109375" style="2" customWidth="1"/>
    <col min="17" max="17" width="6" style="2" customWidth="1"/>
    <col min="18" max="18" width="1.21875" style="2" customWidth="1"/>
    <col min="19" max="19" width="3.88671875" style="2" customWidth="1"/>
    <col min="20" max="22" width="3.33203125" style="2" customWidth="1"/>
    <col min="23" max="23" width="2.6640625" style="2" customWidth="1"/>
    <col min="24" max="24" width="6.77734375" style="2" customWidth="1"/>
    <col min="25" max="25" width="3.88671875" style="2" customWidth="1"/>
    <col min="26" max="26" width="2.21875" style="2" customWidth="1"/>
    <col min="27" max="27" width="5.21875" style="2" customWidth="1"/>
    <col min="28" max="28" width="2.21875" style="2" customWidth="1"/>
    <col min="29" max="29" width="4.33203125" style="2" customWidth="1"/>
    <col min="30" max="30" width="2.5546875" style="2" customWidth="1"/>
    <col min="31" max="31" width="11.44140625" style="2"/>
    <col min="32" max="34" width="4.88671875" style="2" customWidth="1"/>
    <col min="35" max="16384" width="11.44140625" style="2"/>
  </cols>
  <sheetData>
    <row r="1" spans="1:30" ht="36.75" customHeight="1" x14ac:dyDescent="0.35">
      <c r="A1" s="306" t="s">
        <v>247</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row>
    <row r="2" spans="1:30" ht="20.399999999999999" customHeight="1" x14ac:dyDescent="0.3">
      <c r="A2" s="307" t="s">
        <v>323</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row>
    <row r="3" spans="1:30" x14ac:dyDescent="0.3">
      <c r="B3" s="2" t="s">
        <v>245</v>
      </c>
    </row>
    <row r="4" spans="1:30" s="4" customFormat="1" x14ac:dyDescent="0.3">
      <c r="A4" s="12" t="s">
        <v>42</v>
      </c>
      <c r="B4" s="4" t="s">
        <v>234</v>
      </c>
      <c r="H4" s="318">
        <f>'TN-Liste_AEJ'!D1</f>
        <v>0</v>
      </c>
      <c r="I4" s="319"/>
      <c r="J4" s="319"/>
      <c r="K4" s="319"/>
      <c r="L4" s="319"/>
      <c r="M4" s="319"/>
      <c r="N4" s="319"/>
      <c r="O4" s="319"/>
      <c r="P4" s="319"/>
      <c r="Q4" s="320"/>
      <c r="S4" s="138" t="s">
        <v>43</v>
      </c>
      <c r="T4" s="4" t="s">
        <v>34</v>
      </c>
      <c r="AA4" s="309">
        <f>'TN-Liste_AEJ'!D2</f>
        <v>0</v>
      </c>
      <c r="AB4" s="310"/>
      <c r="AC4" s="311"/>
    </row>
    <row r="5" spans="1:30" s="4" customFormat="1" x14ac:dyDescent="0.3">
      <c r="A5" s="12" t="s">
        <v>44</v>
      </c>
      <c r="B5" s="4" t="s">
        <v>267</v>
      </c>
      <c r="H5" s="372"/>
      <c r="I5" s="373"/>
      <c r="J5" s="373"/>
      <c r="K5" s="373"/>
      <c r="L5" s="373"/>
      <c r="M5" s="373"/>
      <c r="N5" s="373"/>
      <c r="O5" s="373"/>
      <c r="P5" s="373"/>
      <c r="Q5" s="374"/>
      <c r="S5" s="138" t="s">
        <v>45</v>
      </c>
      <c r="T5" s="4" t="s">
        <v>278</v>
      </c>
      <c r="AA5" s="375">
        <f>'TN-Liste_AEJ'!D4</f>
        <v>0</v>
      </c>
      <c r="AB5" s="376"/>
      <c r="AC5" s="377"/>
    </row>
    <row r="6" spans="1:30" s="4" customFormat="1" x14ac:dyDescent="0.3">
      <c r="A6" s="12" t="s">
        <v>47</v>
      </c>
      <c r="B6" s="4" t="s">
        <v>306</v>
      </c>
      <c r="H6" s="318">
        <f>'TN-Liste_AEJ'!D3</f>
        <v>0</v>
      </c>
      <c r="I6" s="319"/>
      <c r="J6" s="319"/>
      <c r="K6" s="319"/>
      <c r="L6" s="319"/>
      <c r="M6" s="319"/>
      <c r="N6" s="319"/>
      <c r="O6" s="319"/>
      <c r="P6" s="319"/>
      <c r="Q6" s="320"/>
      <c r="S6" s="138" t="s">
        <v>97</v>
      </c>
      <c r="T6" s="4" t="s">
        <v>309</v>
      </c>
      <c r="Y6" s="309">
        <f>'TN-Liste_AEJ'!F4</f>
        <v>0</v>
      </c>
      <c r="Z6" s="310"/>
      <c r="AA6" s="310"/>
      <c r="AB6" s="310"/>
      <c r="AC6" s="311"/>
    </row>
    <row r="7" spans="1:30" ht="4.5" customHeight="1" x14ac:dyDescent="0.3"/>
    <row r="8" spans="1:30" s="4" customFormat="1" x14ac:dyDescent="0.3">
      <c r="A8" s="12" t="s">
        <v>98</v>
      </c>
      <c r="B8" s="4" t="s">
        <v>46</v>
      </c>
      <c r="I8" s="321"/>
      <c r="J8" s="322"/>
      <c r="K8" s="322"/>
      <c r="L8" s="322"/>
      <c r="M8" s="322"/>
      <c r="N8" s="322"/>
      <c r="O8" s="322"/>
      <c r="P8" s="322"/>
      <c r="Q8" s="322"/>
      <c r="R8" s="322"/>
      <c r="S8" s="322"/>
      <c r="T8" s="322"/>
      <c r="U8" s="322"/>
      <c r="V8" s="322"/>
      <c r="W8" s="322"/>
      <c r="X8" s="322"/>
      <c r="Y8" s="322"/>
      <c r="Z8" s="322"/>
      <c r="AA8" s="323"/>
      <c r="AB8" s="308" t="s">
        <v>89</v>
      </c>
      <c r="AC8" s="139" t="str">
        <f>IF(I8=0,"",VLOOKUP(I8,Themenschlüssel!$A$6:$C$23,3,FALSE))</f>
        <v/>
      </c>
    </row>
    <row r="9" spans="1:30" s="4" customFormat="1" x14ac:dyDescent="0.3">
      <c r="A9" s="12"/>
      <c r="B9" s="4" t="s">
        <v>48</v>
      </c>
      <c r="I9" s="321"/>
      <c r="J9" s="322"/>
      <c r="K9" s="322"/>
      <c r="L9" s="322"/>
      <c r="M9" s="322"/>
      <c r="N9" s="322"/>
      <c r="O9" s="322"/>
      <c r="P9" s="322"/>
      <c r="Q9" s="322"/>
      <c r="R9" s="322"/>
      <c r="S9" s="322"/>
      <c r="T9" s="322"/>
      <c r="U9" s="322"/>
      <c r="V9" s="322"/>
      <c r="W9" s="322"/>
      <c r="X9" s="322"/>
      <c r="Y9" s="322"/>
      <c r="Z9" s="322"/>
      <c r="AA9" s="323"/>
      <c r="AB9" s="308"/>
      <c r="AC9" s="139" t="str">
        <f>IF(I9=0,"",VLOOKUP(I9,Themenschlüssel!$A$6:$C$23,3,FALSE))</f>
        <v/>
      </c>
    </row>
    <row r="10" spans="1:30" s="4" customFormat="1" x14ac:dyDescent="0.3">
      <c r="A10" s="12"/>
      <c r="I10" s="321"/>
      <c r="J10" s="322"/>
      <c r="K10" s="322"/>
      <c r="L10" s="322"/>
      <c r="M10" s="322"/>
      <c r="N10" s="322"/>
      <c r="O10" s="322"/>
      <c r="P10" s="322"/>
      <c r="Q10" s="322"/>
      <c r="R10" s="322"/>
      <c r="S10" s="322"/>
      <c r="T10" s="322"/>
      <c r="U10" s="322"/>
      <c r="V10" s="322"/>
      <c r="W10" s="322"/>
      <c r="X10" s="322"/>
      <c r="Y10" s="322"/>
      <c r="Z10" s="322"/>
      <c r="AA10" s="323"/>
      <c r="AB10" s="308"/>
      <c r="AC10" s="139" t="str">
        <f>IF(I10=0,"",VLOOKUP(I10,Themenschlüssel!$A$6:$C$23,3,FALSE))</f>
        <v/>
      </c>
    </row>
    <row r="11" spans="1:30" ht="4.5" customHeight="1" x14ac:dyDescent="0.3"/>
    <row r="12" spans="1:30" s="4" customFormat="1" x14ac:dyDescent="0.3">
      <c r="A12" s="12" t="s">
        <v>99</v>
      </c>
      <c r="B12" s="4" t="s">
        <v>333</v>
      </c>
      <c r="I12" s="313">
        <f>'TN-Liste_AEJ'!J3</f>
        <v>0</v>
      </c>
      <c r="J12" s="314"/>
      <c r="K12" s="314"/>
      <c r="L12" s="315"/>
      <c r="M12" s="43" t="s">
        <v>326</v>
      </c>
      <c r="N12" s="10" t="s">
        <v>258</v>
      </c>
      <c r="O12" s="10"/>
      <c r="P12" s="10"/>
      <c r="Q12" s="10"/>
      <c r="R12" s="10"/>
      <c r="S12" s="10"/>
      <c r="T12" s="316">
        <f>IF(I13=I12,1,I13-I12)</f>
        <v>1</v>
      </c>
      <c r="U12" s="316"/>
      <c r="V12" s="404" t="s">
        <v>49</v>
      </c>
      <c r="W12" s="405"/>
      <c r="X12" s="405"/>
      <c r="Y12" s="405"/>
      <c r="Z12" s="405"/>
      <c r="AA12" s="245"/>
      <c r="AB12" s="246" t="b">
        <v>0</v>
      </c>
      <c r="AC12" s="247"/>
    </row>
    <row r="13" spans="1:30" s="4" customFormat="1" x14ac:dyDescent="0.3">
      <c r="A13" s="44" t="s">
        <v>100</v>
      </c>
      <c r="B13" s="4" t="s">
        <v>342</v>
      </c>
      <c r="I13" s="313">
        <f>'TN-Liste_AEJ'!J4</f>
        <v>0</v>
      </c>
      <c r="J13" s="314"/>
      <c r="K13" s="314"/>
      <c r="L13" s="315"/>
      <c r="M13" s="43" t="s">
        <v>101</v>
      </c>
      <c r="N13" s="10" t="s">
        <v>259</v>
      </c>
      <c r="O13" s="10"/>
      <c r="P13" s="10"/>
      <c r="Q13" s="10"/>
      <c r="R13" s="10"/>
      <c r="S13" s="10"/>
      <c r="T13" s="317">
        <f>6*T12</f>
        <v>6</v>
      </c>
      <c r="U13" s="317"/>
      <c r="V13" s="406"/>
      <c r="W13" s="407"/>
      <c r="X13" s="407"/>
      <c r="Y13" s="407"/>
      <c r="Z13" s="407"/>
      <c r="AA13" s="248"/>
      <c r="AB13" s="249" t="b">
        <v>0</v>
      </c>
      <c r="AC13" s="250"/>
    </row>
    <row r="14" spans="1:30" ht="4.5" customHeight="1" x14ac:dyDescent="0.3"/>
    <row r="15" spans="1:30" s="4" customFormat="1" x14ac:dyDescent="0.3">
      <c r="A15" s="44" t="s">
        <v>102</v>
      </c>
      <c r="B15" s="325" t="s">
        <v>35</v>
      </c>
      <c r="C15" s="325"/>
      <c r="D15" s="325"/>
      <c r="E15" s="325"/>
      <c r="F15" s="325"/>
      <c r="G15" s="325"/>
      <c r="H15" s="325"/>
      <c r="I15" s="325"/>
      <c r="J15" s="325"/>
      <c r="K15" s="326" t="s">
        <v>86</v>
      </c>
      <c r="L15" s="326"/>
      <c r="M15" s="326" t="s">
        <v>87</v>
      </c>
      <c r="N15" s="326"/>
      <c r="O15" s="199" t="s">
        <v>327</v>
      </c>
      <c r="P15" s="327" t="s">
        <v>242</v>
      </c>
      <c r="Q15" s="327"/>
      <c r="R15" s="327"/>
      <c r="S15" s="327"/>
      <c r="T15" s="327"/>
      <c r="U15" s="327"/>
      <c r="V15" s="327"/>
      <c r="W15" s="327"/>
      <c r="X15" s="327"/>
      <c r="Y15" s="327"/>
      <c r="Z15" s="326" t="s">
        <v>86</v>
      </c>
      <c r="AA15" s="326"/>
      <c r="AB15" s="326" t="s">
        <v>87</v>
      </c>
      <c r="AC15" s="326"/>
    </row>
    <row r="16" spans="1:30" s="4" customFormat="1" x14ac:dyDescent="0.3">
      <c r="A16" s="44"/>
      <c r="B16" s="324" t="s">
        <v>50</v>
      </c>
      <c r="C16" s="324"/>
      <c r="D16" s="324"/>
      <c r="E16" s="324"/>
      <c r="F16" s="324"/>
      <c r="G16" s="324"/>
      <c r="H16" s="324"/>
      <c r="I16" s="324"/>
      <c r="J16" s="324"/>
      <c r="K16" s="312">
        <f>COUNTIFS('TN-Liste_AEJ'!$H$34:$H$153,"x",'TN-Liste_AEJ'!$E$34:$E$153,"x")</f>
        <v>0</v>
      </c>
      <c r="L16" s="312"/>
      <c r="M16" s="312">
        <f>COUNTIFS('TN-Liste_AEJ'!$H$34:$H$153,"x",'TN-Liste_AEJ'!$D$34:$D$153,"x")</f>
        <v>0</v>
      </c>
      <c r="N16" s="312"/>
      <c r="P16" s="324" t="s">
        <v>31</v>
      </c>
      <c r="Q16" s="324"/>
      <c r="R16" s="324"/>
      <c r="S16" s="324"/>
      <c r="T16" s="324"/>
      <c r="U16" s="324"/>
      <c r="V16" s="324"/>
      <c r="W16" s="324"/>
      <c r="X16" s="324"/>
      <c r="Y16" s="324"/>
      <c r="Z16" s="312">
        <f>COUNTIFS('TN-Liste_AEJ'!$H$8:$H$27,"&lt;16",'TN-Liste_AEJ'!$I$8:$I$27,"=EA",'TN-Liste_AEJ'!$E$8:$E$27,"x")</f>
        <v>0</v>
      </c>
      <c r="AA16" s="312"/>
      <c r="AB16" s="312">
        <f>COUNTIFS('TN-Liste_AEJ'!$H$8:$H$27,"&lt;16",'TN-Liste_AEJ'!$I$8:$I$27,"=EA",'TN-Liste_AEJ'!$D$8:$D$27,"x")</f>
        <v>0</v>
      </c>
      <c r="AC16" s="312"/>
    </row>
    <row r="17" spans="1:30" s="4" customFormat="1" x14ac:dyDescent="0.3">
      <c r="A17" s="44"/>
      <c r="B17" s="324" t="s">
        <v>51</v>
      </c>
      <c r="C17" s="324"/>
      <c r="D17" s="324"/>
      <c r="E17" s="324"/>
      <c r="F17" s="324"/>
      <c r="G17" s="324"/>
      <c r="H17" s="324"/>
      <c r="I17" s="324"/>
      <c r="J17" s="324"/>
      <c r="K17" s="312">
        <f>COUNTIFS('TN-Liste_AEJ'!$I$34:$I$153,"x",'TN-Liste_AEJ'!$E$34:$E$153,"x")</f>
        <v>0</v>
      </c>
      <c r="L17" s="312"/>
      <c r="M17" s="312">
        <f>COUNTIFS('TN-Liste_AEJ'!$I$34:$I$153,"x",'TN-Liste_AEJ'!$D$34:$D$153,"x")</f>
        <v>0</v>
      </c>
      <c r="N17" s="312"/>
      <c r="P17" s="324" t="s">
        <v>53</v>
      </c>
      <c r="Q17" s="324"/>
      <c r="R17" s="324"/>
      <c r="S17" s="324"/>
      <c r="T17" s="324"/>
      <c r="U17" s="324"/>
      <c r="V17" s="324"/>
      <c r="W17" s="324"/>
      <c r="X17" s="324"/>
      <c r="Y17" s="324"/>
      <c r="Z17" s="312">
        <f>COUNTIFS('TN-Liste_AEJ'!$H$8:$H$27,"&lt;18",'TN-Liste_AEJ'!$I$8:$I$27,"=EA",'TN-Liste_AEJ'!$E$8:$E$27,"x")-Z16</f>
        <v>0</v>
      </c>
      <c r="AA17" s="312"/>
      <c r="AB17" s="312">
        <f>COUNTIFS('TN-Liste_AEJ'!$H$8:$H$27,"&lt;18",'TN-Liste_AEJ'!$I$8:$I$27,"=EA",'TN-Liste_AEJ'!$D$8:$D$27,"x")-AB16</f>
        <v>0</v>
      </c>
      <c r="AC17" s="312"/>
      <c r="AD17" s="103"/>
    </row>
    <row r="18" spans="1:30" s="4" customFormat="1" x14ac:dyDescent="0.3">
      <c r="A18" s="44"/>
      <c r="B18" s="324" t="s">
        <v>52</v>
      </c>
      <c r="C18" s="324"/>
      <c r="D18" s="324"/>
      <c r="E18" s="324"/>
      <c r="F18" s="324"/>
      <c r="G18" s="324"/>
      <c r="H18" s="324"/>
      <c r="I18" s="324"/>
      <c r="J18" s="324"/>
      <c r="K18" s="312">
        <f>COUNTIFS('TN-Liste_AEJ'!$J$34:$J$153,"x",'TN-Liste_AEJ'!$E$34:$E$153,"x")</f>
        <v>0</v>
      </c>
      <c r="L18" s="312"/>
      <c r="M18" s="312">
        <f>COUNTIFS('TN-Liste_AEJ'!$J$34:$J$153,"x",'TN-Liste_AEJ'!$D$34:$D$153,"x")</f>
        <v>0</v>
      </c>
      <c r="N18" s="312"/>
      <c r="P18" s="324" t="s">
        <v>3</v>
      </c>
      <c r="Q18" s="324"/>
      <c r="R18" s="324"/>
      <c r="S18" s="324"/>
      <c r="T18" s="324"/>
      <c r="U18" s="324"/>
      <c r="V18" s="324"/>
      <c r="W18" s="324"/>
      <c r="X18" s="324"/>
      <c r="Y18" s="324"/>
      <c r="Z18" s="312">
        <f>COUNTIFS('TN-Liste_AEJ'!$H$8:$H$27,"&lt;27",'TN-Liste_AEJ'!$I$8:$I$27,"=EA",'TN-Liste_AEJ'!$E$8:$E$27,"x")-Z17-Z16</f>
        <v>0</v>
      </c>
      <c r="AA18" s="312"/>
      <c r="AB18" s="312">
        <f>COUNTIFS('TN-Liste_AEJ'!$H$8:$H$27,"&lt;27",'TN-Liste_AEJ'!$I$8:$I$27,"=EA",'TN-Liste_AEJ'!$D$8:$D$27,"x")-AB17-AB16</f>
        <v>0</v>
      </c>
      <c r="AC18" s="312"/>
      <c r="AD18" s="103"/>
    </row>
    <row r="19" spans="1:30" s="4" customFormat="1" x14ac:dyDescent="0.3">
      <c r="A19" s="44"/>
      <c r="B19" s="324"/>
      <c r="C19" s="324"/>
      <c r="D19" s="324"/>
      <c r="E19" s="324"/>
      <c r="F19" s="324"/>
      <c r="G19" s="324"/>
      <c r="H19" s="324"/>
      <c r="I19" s="324"/>
      <c r="J19" s="324"/>
      <c r="K19" s="327">
        <f>SUM(K16:L18)</f>
        <v>0</v>
      </c>
      <c r="L19" s="327"/>
      <c r="M19" s="327">
        <f>SUM(M16:N18)</f>
        <v>0</v>
      </c>
      <c r="N19" s="327"/>
      <c r="P19" s="324" t="s">
        <v>30</v>
      </c>
      <c r="Q19" s="324"/>
      <c r="R19" s="324"/>
      <c r="S19" s="324"/>
      <c r="T19" s="324"/>
      <c r="U19" s="324"/>
      <c r="V19" s="324"/>
      <c r="W19" s="324"/>
      <c r="X19" s="324"/>
      <c r="Y19" s="324"/>
      <c r="Z19" s="312">
        <f>COUNTIFS('TN-Liste_AEJ'!$H$8:$H$27,"&lt;45",'TN-Liste_AEJ'!$I$8:$I$27,"=EA",'TN-Liste_AEJ'!$E$8:$E$27,"x")-Z18-Z17-Z16</f>
        <v>0</v>
      </c>
      <c r="AA19" s="312"/>
      <c r="AB19" s="312">
        <f>COUNTIFS('TN-Liste_AEJ'!$H$8:$H$27,"&lt;45",'TN-Liste_AEJ'!$I$8:$I$27,"=EA",'TN-Liste_AEJ'!$D$8:$D$27,"x")-AB18-AB17-AB16</f>
        <v>0</v>
      </c>
      <c r="AC19" s="312"/>
      <c r="AD19" s="103"/>
    </row>
    <row r="20" spans="1:30" s="4" customFormat="1" x14ac:dyDescent="0.3">
      <c r="A20" s="44"/>
      <c r="B20" s="343" t="s">
        <v>293</v>
      </c>
      <c r="C20" s="344"/>
      <c r="D20" s="344"/>
      <c r="E20" s="344"/>
      <c r="F20" s="344"/>
      <c r="G20" s="344"/>
      <c r="H20" s="344"/>
      <c r="I20" s="344"/>
      <c r="J20" s="345"/>
      <c r="K20" s="344">
        <f>SUM(K19:N19)</f>
        <v>0</v>
      </c>
      <c r="L20" s="344"/>
      <c r="M20" s="344"/>
      <c r="N20" s="345"/>
      <c r="P20" s="324" t="s">
        <v>29</v>
      </c>
      <c r="Q20" s="324"/>
      <c r="R20" s="324"/>
      <c r="S20" s="324"/>
      <c r="T20" s="324"/>
      <c r="U20" s="324"/>
      <c r="V20" s="324"/>
      <c r="W20" s="324"/>
      <c r="X20" s="324"/>
      <c r="Y20" s="324"/>
      <c r="Z20" s="312">
        <f>COUNTIFS('TN-Liste_AEJ'!$H$8:$H$27,"&lt;99",'TN-Liste_AEJ'!$I$8:$I$27,"=EA",'TN-Liste_AEJ'!$E$8:$E$27,"x")-Z19-Z18-Z17-Z16</f>
        <v>0</v>
      </c>
      <c r="AA20" s="312"/>
      <c r="AB20" s="312">
        <f>COUNTIFS('TN-Liste_AEJ'!$H$8:$H$27,"&lt;99",'TN-Liste_AEJ'!$I$8:$I$27,"=EA",'TN-Liste_AEJ'!$D$8:$D$27,"x")-AB19-AB18-AB17-AB16</f>
        <v>0</v>
      </c>
      <c r="AC20" s="312"/>
      <c r="AD20" s="103"/>
    </row>
    <row r="21" spans="1:30" s="4" customFormat="1" x14ac:dyDescent="0.3">
      <c r="A21" s="44"/>
      <c r="B21" s="140"/>
      <c r="C21" s="140"/>
      <c r="D21" s="140"/>
      <c r="E21" s="140"/>
      <c r="F21" s="140"/>
      <c r="G21" s="140"/>
      <c r="H21" s="140"/>
      <c r="I21" s="140"/>
      <c r="J21" s="140"/>
      <c r="K21" s="140"/>
      <c r="L21" s="140"/>
      <c r="M21" s="141"/>
      <c r="N21" s="141"/>
      <c r="P21" s="142"/>
      <c r="Q21" s="142"/>
      <c r="R21" s="142"/>
      <c r="S21" s="142"/>
      <c r="T21" s="142"/>
      <c r="U21" s="142"/>
      <c r="V21" s="142"/>
      <c r="W21" s="142"/>
      <c r="X21" s="142"/>
      <c r="Y21" s="143"/>
      <c r="Z21" s="327">
        <f>SUM(Z16:AA20)</f>
        <v>0</v>
      </c>
      <c r="AA21" s="327"/>
      <c r="AB21" s="327">
        <f>SUM(AB16:AC20)</f>
        <v>0</v>
      </c>
      <c r="AC21" s="327"/>
      <c r="AD21" s="103"/>
    </row>
    <row r="22" spans="1:30" s="4" customFormat="1" ht="4.5" customHeight="1" x14ac:dyDescent="0.3">
      <c r="A22" s="44"/>
      <c r="P22" s="102"/>
      <c r="Q22" s="102"/>
      <c r="R22" s="102"/>
      <c r="S22" s="102"/>
      <c r="T22" s="102"/>
      <c r="U22" s="102"/>
      <c r="V22" s="102"/>
      <c r="W22" s="102"/>
      <c r="X22" s="102"/>
      <c r="Y22" s="102"/>
      <c r="Z22" s="44"/>
      <c r="AA22" s="44"/>
      <c r="AB22" s="44"/>
      <c r="AC22" s="44"/>
      <c r="AD22" s="103"/>
    </row>
    <row r="23" spans="1:30" s="4" customFormat="1" x14ac:dyDescent="0.3">
      <c r="A23" s="12" t="s">
        <v>103</v>
      </c>
      <c r="B23" s="342" t="s">
        <v>233</v>
      </c>
      <c r="C23" s="342"/>
      <c r="D23" s="342"/>
      <c r="E23" s="342"/>
      <c r="F23" s="342"/>
      <c r="G23" s="342"/>
      <c r="H23" s="342"/>
      <c r="I23" s="342"/>
      <c r="J23" s="342"/>
      <c r="K23" s="326" t="s">
        <v>86</v>
      </c>
      <c r="L23" s="326"/>
      <c r="M23" s="326" t="s">
        <v>87</v>
      </c>
      <c r="N23" s="326"/>
      <c r="O23" s="44"/>
      <c r="P23" s="330" t="s">
        <v>243</v>
      </c>
      <c r="Q23" s="331"/>
      <c r="R23" s="331"/>
      <c r="S23" s="331"/>
      <c r="T23" s="331"/>
      <c r="U23" s="331"/>
      <c r="V23" s="331"/>
      <c r="W23" s="331"/>
      <c r="X23" s="331"/>
      <c r="Y23" s="332"/>
      <c r="Z23" s="326" t="s">
        <v>86</v>
      </c>
      <c r="AA23" s="326"/>
      <c r="AB23" s="326" t="s">
        <v>87</v>
      </c>
      <c r="AC23" s="326"/>
      <c r="AD23" s="103"/>
    </row>
    <row r="24" spans="1:30" s="4" customFormat="1" x14ac:dyDescent="0.3">
      <c r="A24" s="44"/>
      <c r="B24" s="342"/>
      <c r="C24" s="342"/>
      <c r="D24" s="342"/>
      <c r="E24" s="342"/>
      <c r="F24" s="342"/>
      <c r="G24" s="342"/>
      <c r="H24" s="342"/>
      <c r="I24" s="342"/>
      <c r="J24" s="342"/>
      <c r="K24" s="329">
        <f>COUNTIFS('TN-Liste_AEJ'!$I$8:$I$27,"=EA",'TN-Liste_AEJ'!$E$8:$E$27,"x")+COUNTIFS('TN-Liste_AEJ'!$I$8:$I$27,"=HA",'TN-Liste_AEJ'!$E$8:$E$27,"x")+COUNTIFS('TN-Liste_AEJ'!$I$8:$I$27,"=HO",'TN-Liste_AEJ'!$E$8:$E$27,"x")+COUNTIFS('TN-Liste_AEJ'!$I$8:$I$27,"=PR",'TN-Liste_AEJ'!$E$8:$E$27,"x")+COUNTIFS('TN-Liste_AEJ'!$I$8:$I$27,"=SO",'TN-Liste_AEJ'!$E$8:$E$27,"x")</f>
        <v>0</v>
      </c>
      <c r="L24" s="329"/>
      <c r="M24" s="329">
        <f>COUNTIFS('TN-Liste_AEJ'!$I$8:$I$27,"=EA",'TN-Liste_AEJ'!$D$8:$D$27,"x")+COUNTIFS('TN-Liste_AEJ'!$I$8:$I$27,"=HA",'TN-Liste_AEJ'!$D$8:$D$27,"x")+COUNTIFS('TN-Liste_AEJ'!$I$8:$I$27,"=HO",'TN-Liste_AEJ'!$D$8:$D$27,"x")+COUNTIFS('TN-Liste_AEJ'!$I$8:$I$27,"=PR",'TN-Liste_AEJ'!$D$8:$D$27,"x")+COUNTIFS('TN-Liste_AEJ'!$I$8:$I$27,"=SO",'TN-Liste_AEJ'!$D$8:$D$27,"x")</f>
        <v>0</v>
      </c>
      <c r="N24" s="329"/>
      <c r="P24" s="324" t="s">
        <v>348</v>
      </c>
      <c r="Q24" s="324"/>
      <c r="R24" s="324"/>
      <c r="S24" s="324"/>
      <c r="T24" s="324"/>
      <c r="U24" s="324"/>
      <c r="V24" s="324"/>
      <c r="W24" s="324"/>
      <c r="X24" s="324"/>
      <c r="Y24" s="324"/>
      <c r="Z24" s="312">
        <f>COUNTIFS('TN-Liste_AEJ'!$H$8:$H$27,"&lt;45",'TN-Liste_AEJ'!$I$8:$I$27,"=HA",'TN-Liste_AEJ'!$E$8:$E$27,"x")</f>
        <v>0</v>
      </c>
      <c r="AA24" s="312"/>
      <c r="AB24" s="312">
        <f>COUNTIFS('TN-Liste_AEJ'!$H$8:$H$27,"&lt;45",'TN-Liste_AEJ'!$I$8:$I$27,"=HA",'TN-Liste_AEJ'!$D$8:$D$27,"x")</f>
        <v>0</v>
      </c>
      <c r="AC24" s="312"/>
      <c r="AD24" s="103"/>
    </row>
    <row r="25" spans="1:30" s="4" customFormat="1" ht="15" customHeight="1" x14ac:dyDescent="0.3">
      <c r="A25" s="12"/>
      <c r="B25" s="349" t="s">
        <v>250</v>
      </c>
      <c r="C25" s="350"/>
      <c r="D25" s="350"/>
      <c r="E25" s="350"/>
      <c r="F25" s="350"/>
      <c r="G25" s="350"/>
      <c r="H25" s="350"/>
      <c r="I25" s="350"/>
      <c r="J25" s="351"/>
      <c r="K25" s="333">
        <f>K24+M24</f>
        <v>0</v>
      </c>
      <c r="L25" s="334"/>
      <c r="M25" s="334"/>
      <c r="N25" s="335"/>
      <c r="P25" s="324" t="s">
        <v>29</v>
      </c>
      <c r="Q25" s="324"/>
      <c r="R25" s="324"/>
      <c r="S25" s="324"/>
      <c r="T25" s="324"/>
      <c r="U25" s="324"/>
      <c r="V25" s="324"/>
      <c r="W25" s="324"/>
      <c r="X25" s="324"/>
      <c r="Y25" s="324"/>
      <c r="Z25" s="312">
        <f>COUNTIFS('TN-Liste_AEJ'!$H$8:$H$27,"&lt;98",'TN-Liste_AEJ'!$I$8:$I$27,"=HA",'TN-Liste_AEJ'!$E$8:$E$27,"x")-Z24</f>
        <v>0</v>
      </c>
      <c r="AA25" s="312"/>
      <c r="AB25" s="312">
        <f>COUNTIFS('TN-Liste_AEJ'!$H$8:$H$27,"&lt;98",'TN-Liste_AEJ'!$I$8:$I$27,"=HA",'TN-Liste_AEJ'!$D$8:$D$27,"x")-AB24</f>
        <v>0</v>
      </c>
      <c r="AC25" s="312"/>
    </row>
    <row r="26" spans="1:30" s="4" customFormat="1" ht="4.5" customHeight="1" x14ac:dyDescent="0.3">
      <c r="A26" s="12"/>
      <c r="B26" s="352"/>
      <c r="C26" s="353"/>
      <c r="D26" s="353"/>
      <c r="E26" s="353"/>
      <c r="F26" s="353"/>
      <c r="G26" s="353"/>
      <c r="H26" s="353"/>
      <c r="I26" s="353"/>
      <c r="J26" s="354"/>
      <c r="K26" s="336"/>
      <c r="L26" s="337"/>
      <c r="M26" s="337"/>
      <c r="N26" s="338"/>
    </row>
    <row r="27" spans="1:30" s="4" customFormat="1" x14ac:dyDescent="0.3">
      <c r="A27" s="12"/>
      <c r="B27" s="355"/>
      <c r="C27" s="356"/>
      <c r="D27" s="356"/>
      <c r="E27" s="356"/>
      <c r="F27" s="356"/>
      <c r="G27" s="356"/>
      <c r="H27" s="356"/>
      <c r="I27" s="356"/>
      <c r="J27" s="357"/>
      <c r="K27" s="339"/>
      <c r="L27" s="340"/>
      <c r="M27" s="340"/>
      <c r="N27" s="341"/>
      <c r="O27" s="44"/>
      <c r="P27" s="325" t="s">
        <v>54</v>
      </c>
      <c r="Q27" s="325"/>
      <c r="R27" s="325"/>
      <c r="S27" s="325"/>
      <c r="T27" s="325"/>
      <c r="U27" s="325"/>
      <c r="V27" s="325"/>
      <c r="W27" s="325"/>
      <c r="X27" s="325"/>
      <c r="Y27" s="325"/>
      <c r="Z27" s="325"/>
      <c r="AA27" s="325"/>
      <c r="AB27" s="325"/>
      <c r="AC27" s="325"/>
    </row>
    <row r="28" spans="1:30" s="4" customFormat="1" x14ac:dyDescent="0.3">
      <c r="A28" s="12"/>
      <c r="P28" s="324" t="s">
        <v>28</v>
      </c>
      <c r="Q28" s="324"/>
      <c r="R28" s="324"/>
      <c r="S28" s="324"/>
      <c r="T28" s="324"/>
      <c r="U28" s="324"/>
      <c r="V28" s="312">
        <f>COUNTIF('TN-Liste_AEJ'!$I$8:$I$27,"HO")</f>
        <v>0</v>
      </c>
      <c r="W28" s="312"/>
      <c r="X28" s="324" t="s">
        <v>244</v>
      </c>
      <c r="Y28" s="324"/>
      <c r="Z28" s="324"/>
      <c r="AA28" s="324"/>
      <c r="AB28" s="312">
        <f>COUNTIF('TN-Liste_AEJ'!$I$8:$I$27,"PR")</f>
        <v>0</v>
      </c>
      <c r="AC28" s="312"/>
    </row>
    <row r="29" spans="1:30" s="4" customFormat="1" ht="15" customHeight="1" x14ac:dyDescent="0.3">
      <c r="A29" s="12"/>
      <c r="O29" s="103"/>
      <c r="P29" s="419"/>
      <c r="Q29" s="420"/>
      <c r="R29" s="420"/>
      <c r="S29" s="420"/>
      <c r="T29" s="420"/>
      <c r="U29" s="420"/>
      <c r="V29" s="420"/>
      <c r="W29" s="421"/>
      <c r="X29" s="144" t="s">
        <v>249</v>
      </c>
      <c r="Y29" s="144"/>
      <c r="Z29" s="144"/>
      <c r="AA29" s="144"/>
      <c r="AB29" s="346">
        <f>COUNTIF('TN-Liste_AEJ'!$I$8:$I$27,"SO")</f>
        <v>0</v>
      </c>
      <c r="AC29" s="347"/>
    </row>
    <row r="30" spans="1:30" ht="4.5" customHeight="1" x14ac:dyDescent="0.3">
      <c r="B30" s="35"/>
      <c r="C30" s="35"/>
      <c r="D30" s="35"/>
      <c r="E30" s="35"/>
      <c r="F30" s="35"/>
      <c r="G30" s="35"/>
      <c r="H30" s="35"/>
      <c r="I30" s="35"/>
      <c r="J30" s="35"/>
      <c r="K30" s="35"/>
      <c r="L30" s="35"/>
      <c r="M30" s="35"/>
      <c r="N30" s="35"/>
      <c r="P30" s="35"/>
      <c r="Q30" s="35"/>
      <c r="R30" s="35"/>
      <c r="S30" s="35"/>
      <c r="T30" s="35"/>
      <c r="U30" s="35"/>
      <c r="V30" s="35"/>
      <c r="W30" s="35"/>
      <c r="X30" s="35"/>
      <c r="Y30" s="35"/>
      <c r="Z30" s="35"/>
      <c r="AA30" s="35"/>
    </row>
    <row r="31" spans="1:30" s="4" customFormat="1" x14ac:dyDescent="0.3">
      <c r="A31" s="12" t="s">
        <v>104</v>
      </c>
      <c r="B31" s="325" t="s">
        <v>36</v>
      </c>
      <c r="C31" s="325"/>
      <c r="D31" s="325"/>
      <c r="E31" s="325"/>
      <c r="F31" s="325"/>
      <c r="G31" s="325"/>
      <c r="H31" s="325"/>
      <c r="I31" s="325"/>
      <c r="J31" s="325"/>
      <c r="K31" s="325"/>
      <c r="L31" s="326" t="s">
        <v>90</v>
      </c>
      <c r="M31" s="326"/>
      <c r="N31" s="326"/>
      <c r="O31" s="12" t="s">
        <v>248</v>
      </c>
      <c r="P31" s="325" t="s">
        <v>2</v>
      </c>
      <c r="Q31" s="325"/>
      <c r="R31" s="325"/>
      <c r="S31" s="325"/>
      <c r="T31" s="325"/>
      <c r="U31" s="325"/>
      <c r="V31" s="325"/>
      <c r="W31" s="325"/>
      <c r="X31" s="325"/>
      <c r="Y31" s="325"/>
      <c r="Z31" s="325"/>
      <c r="AA31" s="326" t="s">
        <v>88</v>
      </c>
      <c r="AB31" s="326"/>
      <c r="AC31" s="326"/>
      <c r="AD31" s="103"/>
    </row>
    <row r="32" spans="1:30" s="4" customFormat="1" x14ac:dyDescent="0.3">
      <c r="A32" s="44"/>
      <c r="B32" s="324" t="s">
        <v>263</v>
      </c>
      <c r="C32" s="324"/>
      <c r="D32" s="324"/>
      <c r="E32" s="324"/>
      <c r="F32" s="324"/>
      <c r="G32" s="324"/>
      <c r="H32" s="324"/>
      <c r="I32" s="324"/>
      <c r="J32" s="324"/>
      <c r="K32" s="324"/>
      <c r="L32" s="328"/>
      <c r="M32" s="328"/>
      <c r="N32" s="328"/>
      <c r="O32" s="103"/>
      <c r="P32" s="324" t="s">
        <v>38</v>
      </c>
      <c r="Q32" s="324"/>
      <c r="R32" s="324"/>
      <c r="S32" s="324"/>
      <c r="T32" s="324"/>
      <c r="U32" s="324"/>
      <c r="V32" s="324"/>
      <c r="W32" s="324"/>
      <c r="X32" s="324"/>
      <c r="Y32" s="324"/>
      <c r="Z32" s="324"/>
      <c r="AA32" s="328"/>
      <c r="AB32" s="328"/>
      <c r="AC32" s="328"/>
      <c r="AD32" s="103"/>
    </row>
    <row r="33" spans="1:32" s="4" customFormat="1" x14ac:dyDescent="0.3">
      <c r="A33" s="44"/>
      <c r="B33" s="324" t="s">
        <v>264</v>
      </c>
      <c r="C33" s="324"/>
      <c r="D33" s="324"/>
      <c r="E33" s="324"/>
      <c r="F33" s="324"/>
      <c r="G33" s="324"/>
      <c r="H33" s="324"/>
      <c r="I33" s="324"/>
      <c r="J33" s="324"/>
      <c r="K33" s="324"/>
      <c r="L33" s="348"/>
      <c r="M33" s="348"/>
      <c r="N33" s="348"/>
      <c r="O33" s="103"/>
      <c r="P33" s="324" t="s">
        <v>39</v>
      </c>
      <c r="Q33" s="324"/>
      <c r="R33" s="324"/>
      <c r="S33" s="324"/>
      <c r="T33" s="324"/>
      <c r="U33" s="324"/>
      <c r="V33" s="324"/>
      <c r="W33" s="324"/>
      <c r="X33" s="324"/>
      <c r="Y33" s="324"/>
      <c r="Z33" s="324"/>
      <c r="AA33" s="328"/>
      <c r="AB33" s="328"/>
      <c r="AC33" s="328"/>
      <c r="AD33" s="103"/>
    </row>
    <row r="34" spans="1:32" s="4" customFormat="1" x14ac:dyDescent="0.3">
      <c r="A34" s="44"/>
      <c r="B34" s="362" t="s">
        <v>265</v>
      </c>
      <c r="C34" s="363"/>
      <c r="D34" s="363"/>
      <c r="E34" s="363"/>
      <c r="F34" s="363"/>
      <c r="G34" s="363"/>
      <c r="H34" s="363"/>
      <c r="I34" s="385">
        <v>9.6</v>
      </c>
      <c r="J34" s="385"/>
      <c r="K34" s="386"/>
      <c r="L34" s="365">
        <f>L33*I34</f>
        <v>0</v>
      </c>
      <c r="M34" s="365"/>
      <c r="N34" s="365"/>
      <c r="O34" s="103"/>
      <c r="P34" s="324" t="s">
        <v>0</v>
      </c>
      <c r="Q34" s="324"/>
      <c r="R34" s="324"/>
      <c r="S34" s="324"/>
      <c r="T34" s="324"/>
      <c r="U34" s="324"/>
      <c r="V34" s="324"/>
      <c r="W34" s="324"/>
      <c r="X34" s="324"/>
      <c r="Y34" s="324"/>
      <c r="Z34" s="324"/>
      <c r="AA34" s="328"/>
      <c r="AB34" s="328"/>
      <c r="AC34" s="328"/>
      <c r="AD34" s="103"/>
    </row>
    <row r="35" spans="1:32" s="4" customFormat="1" x14ac:dyDescent="0.3">
      <c r="A35" s="44"/>
      <c r="B35" s="253" t="s">
        <v>266</v>
      </c>
      <c r="C35" s="254"/>
      <c r="D35" s="254"/>
      <c r="E35" s="254"/>
      <c r="F35" s="254"/>
      <c r="G35" s="254"/>
      <c r="H35" s="254"/>
      <c r="I35" s="328"/>
      <c r="J35" s="328"/>
      <c r="K35" s="328"/>
      <c r="L35" s="365">
        <f>I35*0.8</f>
        <v>0</v>
      </c>
      <c r="M35" s="365"/>
      <c r="N35" s="365"/>
      <c r="O35" s="103"/>
      <c r="P35" s="324" t="s">
        <v>1</v>
      </c>
      <c r="Q35" s="324"/>
      <c r="R35" s="324"/>
      <c r="S35" s="324"/>
      <c r="T35" s="324"/>
      <c r="U35" s="324"/>
      <c r="V35" s="324"/>
      <c r="W35" s="324"/>
      <c r="X35" s="324"/>
      <c r="Y35" s="324"/>
      <c r="Z35" s="324"/>
      <c r="AA35" s="328"/>
      <c r="AB35" s="328"/>
      <c r="AC35" s="328"/>
      <c r="AD35" s="103"/>
      <c r="AF35" s="12"/>
    </row>
    <row r="36" spans="1:32" s="4" customFormat="1" x14ac:dyDescent="0.3">
      <c r="A36" s="44"/>
      <c r="B36" s="366" t="s">
        <v>308</v>
      </c>
      <c r="C36" s="367"/>
      <c r="D36" s="367"/>
      <c r="E36" s="367"/>
      <c r="F36" s="367"/>
      <c r="G36" s="367"/>
      <c r="H36" s="367"/>
      <c r="I36" s="367"/>
      <c r="J36" s="367"/>
      <c r="K36" s="367"/>
      <c r="L36" s="367"/>
      <c r="M36" s="367"/>
      <c r="N36" s="368"/>
      <c r="O36" s="103"/>
      <c r="P36" s="324" t="s">
        <v>272</v>
      </c>
      <c r="Q36" s="324"/>
      <c r="R36" s="324"/>
      <c r="S36" s="324"/>
      <c r="T36" s="324"/>
      <c r="U36" s="324"/>
      <c r="V36" s="324"/>
      <c r="W36" s="324"/>
      <c r="X36" s="324"/>
      <c r="Y36" s="324"/>
      <c r="Z36" s="324"/>
      <c r="AA36" s="328"/>
      <c r="AB36" s="328"/>
      <c r="AC36" s="328"/>
      <c r="AD36" s="103"/>
      <c r="AF36" s="12"/>
    </row>
    <row r="37" spans="1:32" s="4" customFormat="1" x14ac:dyDescent="0.3">
      <c r="A37" s="44"/>
      <c r="B37" s="364" t="s">
        <v>55</v>
      </c>
      <c r="C37" s="364"/>
      <c r="D37" s="364"/>
      <c r="E37" s="364"/>
      <c r="F37" s="364"/>
      <c r="G37" s="364"/>
      <c r="H37" s="364"/>
      <c r="I37" s="364"/>
      <c r="J37" s="364"/>
      <c r="K37" s="364"/>
      <c r="L37" s="326" t="s">
        <v>37</v>
      </c>
      <c r="M37" s="326"/>
      <c r="N37" s="326"/>
      <c r="O37" s="103"/>
      <c r="P37" s="324" t="s">
        <v>273</v>
      </c>
      <c r="Q37" s="324"/>
      <c r="R37" s="324"/>
      <c r="S37" s="324"/>
      <c r="T37" s="324"/>
      <c r="U37" s="324"/>
      <c r="V37" s="324"/>
      <c r="W37" s="324"/>
      <c r="X37" s="324"/>
      <c r="Y37" s="324"/>
      <c r="Z37" s="324"/>
      <c r="AA37" s="328"/>
      <c r="AB37" s="328"/>
      <c r="AC37" s="328"/>
      <c r="AD37" s="103"/>
      <c r="AF37" s="12"/>
    </row>
    <row r="38" spans="1:32" s="4" customFormat="1" x14ac:dyDescent="0.3">
      <c r="A38" s="44"/>
      <c r="B38" s="369"/>
      <c r="C38" s="369"/>
      <c r="D38" s="369"/>
      <c r="E38" s="369"/>
      <c r="F38" s="369"/>
      <c r="G38" s="369"/>
      <c r="H38" s="369"/>
      <c r="I38" s="369"/>
      <c r="J38" s="369"/>
      <c r="K38" s="369"/>
      <c r="L38" s="328"/>
      <c r="M38" s="328"/>
      <c r="N38" s="328"/>
      <c r="O38" s="103"/>
      <c r="P38" s="324" t="s">
        <v>40</v>
      </c>
      <c r="Q38" s="324"/>
      <c r="R38" s="324"/>
      <c r="S38" s="324"/>
      <c r="T38" s="324"/>
      <c r="U38" s="324"/>
      <c r="V38" s="324"/>
      <c r="W38" s="324"/>
      <c r="X38" s="324"/>
      <c r="Y38" s="324"/>
      <c r="Z38" s="324"/>
      <c r="AA38" s="328"/>
      <c r="AB38" s="328"/>
      <c r="AC38" s="328"/>
      <c r="AD38" s="103"/>
      <c r="AF38" s="12"/>
    </row>
    <row r="39" spans="1:32" s="4" customFormat="1" x14ac:dyDescent="0.3">
      <c r="A39" s="44"/>
      <c r="B39" s="369"/>
      <c r="C39" s="369"/>
      <c r="D39" s="369"/>
      <c r="E39" s="369"/>
      <c r="F39" s="369"/>
      <c r="G39" s="369"/>
      <c r="H39" s="369"/>
      <c r="I39" s="369"/>
      <c r="J39" s="369"/>
      <c r="K39" s="369"/>
      <c r="L39" s="328"/>
      <c r="M39" s="328"/>
      <c r="N39" s="328"/>
      <c r="O39" s="103"/>
      <c r="P39" s="324" t="s">
        <v>32</v>
      </c>
      <c r="Q39" s="324"/>
      <c r="R39" s="324"/>
      <c r="S39" s="324"/>
      <c r="T39" s="324"/>
      <c r="U39" s="324"/>
      <c r="V39" s="324"/>
      <c r="W39" s="324"/>
      <c r="X39" s="324"/>
      <c r="Y39" s="324"/>
      <c r="Z39" s="324"/>
      <c r="AA39" s="328"/>
      <c r="AB39" s="328"/>
      <c r="AC39" s="328"/>
      <c r="AD39" s="103"/>
      <c r="AF39" s="12"/>
    </row>
    <row r="40" spans="1:32" s="4" customFormat="1" x14ac:dyDescent="0.3">
      <c r="A40" s="44"/>
      <c r="B40" s="369"/>
      <c r="C40" s="369"/>
      <c r="D40" s="369"/>
      <c r="E40" s="369"/>
      <c r="F40" s="369"/>
      <c r="G40" s="369"/>
      <c r="H40" s="369"/>
      <c r="I40" s="369"/>
      <c r="J40" s="369"/>
      <c r="K40" s="369"/>
      <c r="L40" s="328"/>
      <c r="M40" s="328"/>
      <c r="N40" s="328"/>
      <c r="O40" s="103"/>
      <c r="P40" s="324" t="s">
        <v>33</v>
      </c>
      <c r="Q40" s="324"/>
      <c r="R40" s="324"/>
      <c r="S40" s="324"/>
      <c r="T40" s="324"/>
      <c r="U40" s="324"/>
      <c r="V40" s="324"/>
      <c r="W40" s="324"/>
      <c r="X40" s="324"/>
      <c r="Y40" s="324"/>
      <c r="Z40" s="324"/>
      <c r="AA40" s="328"/>
      <c r="AB40" s="328"/>
      <c r="AC40" s="328"/>
      <c r="AD40" s="103"/>
      <c r="AF40" s="12"/>
    </row>
    <row r="41" spans="1:32" s="4" customFormat="1" x14ac:dyDescent="0.3">
      <c r="A41" s="44"/>
      <c r="B41" s="369"/>
      <c r="C41" s="369"/>
      <c r="D41" s="369"/>
      <c r="E41" s="369"/>
      <c r="F41" s="369"/>
      <c r="G41" s="369"/>
      <c r="H41" s="369"/>
      <c r="I41" s="369"/>
      <c r="J41" s="369"/>
      <c r="K41" s="369"/>
      <c r="L41" s="328"/>
      <c r="M41" s="328"/>
      <c r="N41" s="328"/>
      <c r="O41" s="103"/>
      <c r="P41" s="370" t="s">
        <v>232</v>
      </c>
      <c r="Q41" s="370"/>
      <c r="R41" s="370"/>
      <c r="S41" s="370"/>
      <c r="T41" s="370"/>
      <c r="U41" s="370"/>
      <c r="V41" s="370"/>
      <c r="W41" s="370"/>
      <c r="X41" s="370"/>
      <c r="Y41" s="370"/>
      <c r="Z41" s="370"/>
      <c r="AA41" s="388">
        <f>SUM(AA32:AC40)</f>
        <v>0</v>
      </c>
      <c r="AB41" s="388"/>
      <c r="AC41" s="388"/>
      <c r="AD41" s="103"/>
      <c r="AF41" s="12"/>
    </row>
    <row r="42" spans="1:32" s="4" customFormat="1" x14ac:dyDescent="0.3">
      <c r="A42" s="12"/>
      <c r="B42" s="369"/>
      <c r="C42" s="369"/>
      <c r="D42" s="369"/>
      <c r="E42" s="369"/>
      <c r="F42" s="369"/>
      <c r="G42" s="369"/>
      <c r="H42" s="369"/>
      <c r="I42" s="369"/>
      <c r="J42" s="369"/>
      <c r="K42" s="369"/>
      <c r="L42" s="328"/>
      <c r="M42" s="328"/>
      <c r="N42" s="328"/>
      <c r="O42" s="103"/>
      <c r="P42" s="387" t="s">
        <v>328</v>
      </c>
      <c r="Q42" s="387"/>
      <c r="R42" s="387"/>
      <c r="S42" s="387"/>
      <c r="T42" s="387"/>
      <c r="U42" s="387"/>
      <c r="V42" s="387"/>
      <c r="W42" s="387"/>
      <c r="X42" s="387"/>
      <c r="Y42" s="387"/>
      <c r="Z42" s="387"/>
      <c r="AA42" s="380">
        <f>L34</f>
        <v>0</v>
      </c>
      <c r="AB42" s="312"/>
      <c r="AC42" s="312"/>
      <c r="AD42" s="103"/>
      <c r="AF42" s="12"/>
    </row>
    <row r="43" spans="1:32" s="4" customFormat="1" x14ac:dyDescent="0.3">
      <c r="A43" s="12"/>
      <c r="B43" s="103"/>
      <c r="C43" s="103"/>
      <c r="D43" s="103"/>
      <c r="E43" s="103"/>
      <c r="F43" s="103"/>
      <c r="G43" s="103"/>
      <c r="H43" s="103"/>
      <c r="I43" s="103"/>
      <c r="J43" s="103"/>
      <c r="K43" s="103"/>
      <c r="L43" s="103"/>
      <c r="M43" s="103"/>
      <c r="N43" s="103"/>
      <c r="O43" s="103"/>
      <c r="P43" s="387" t="s">
        <v>310</v>
      </c>
      <c r="Q43" s="387"/>
      <c r="R43" s="387"/>
      <c r="S43" s="387"/>
      <c r="T43" s="387"/>
      <c r="U43" s="387"/>
      <c r="V43" s="387"/>
      <c r="W43" s="387"/>
      <c r="X43" s="387"/>
      <c r="Y43" s="387"/>
      <c r="Z43" s="387"/>
      <c r="AA43" s="380">
        <f>L35</f>
        <v>0</v>
      </c>
      <c r="AB43" s="312"/>
      <c r="AC43" s="312"/>
      <c r="AD43" s="103"/>
      <c r="AF43" s="12"/>
    </row>
    <row r="44" spans="1:32" s="4" customFormat="1" x14ac:dyDescent="0.3">
      <c r="A44" s="12"/>
      <c r="B44" s="145"/>
      <c r="C44" s="145"/>
      <c r="D44" s="145"/>
      <c r="E44" s="145"/>
      <c r="F44" s="145"/>
      <c r="G44" s="145"/>
      <c r="H44" s="145"/>
      <c r="I44" s="145"/>
      <c r="J44" s="145"/>
      <c r="K44" s="140" t="s">
        <v>262</v>
      </c>
      <c r="L44" s="388">
        <f>L32+L34+L35+L38+L39+L40+L41+L42</f>
        <v>0</v>
      </c>
      <c r="M44" s="329"/>
      <c r="N44" s="329"/>
      <c r="Z44" s="146" t="s">
        <v>261</v>
      </c>
      <c r="AA44" s="388">
        <f>SUM(AA41:AA43)</f>
        <v>0</v>
      </c>
      <c r="AB44" s="388"/>
      <c r="AC44" s="388"/>
      <c r="AD44" s="103"/>
      <c r="AF44" s="12"/>
    </row>
    <row r="45" spans="1:32" s="4" customFormat="1" x14ac:dyDescent="0.3">
      <c r="A45" s="44"/>
      <c r="B45" s="103"/>
      <c r="C45" s="103"/>
      <c r="D45" s="103"/>
      <c r="E45" s="103"/>
      <c r="F45" s="103"/>
      <c r="G45" s="103"/>
      <c r="O45" s="103"/>
      <c r="Q45" s="145"/>
      <c r="R45" s="145"/>
      <c r="S45" s="145"/>
      <c r="T45" s="147"/>
      <c r="U45" s="148"/>
      <c r="V45" s="148"/>
      <c r="W45" s="148"/>
      <c r="X45" s="159"/>
      <c r="Y45" s="150"/>
      <c r="Z45" s="151" t="s">
        <v>311</v>
      </c>
      <c r="AA45" s="425">
        <f>0.7*AA44</f>
        <v>0</v>
      </c>
      <c r="AB45" s="425"/>
      <c r="AC45" s="425"/>
      <c r="AD45" s="103"/>
      <c r="AF45" s="12"/>
    </row>
    <row r="46" spans="1:32" s="4" customFormat="1" ht="7.95" customHeight="1" x14ac:dyDescent="0.3">
      <c r="A46" s="44"/>
      <c r="B46" s="103"/>
      <c r="C46" s="103"/>
      <c r="D46" s="103"/>
      <c r="E46" s="103"/>
      <c r="F46" s="103"/>
      <c r="G46" s="103"/>
      <c r="O46" s="103"/>
      <c r="Q46" s="145"/>
      <c r="R46" s="145"/>
      <c r="S46" s="145"/>
      <c r="T46" s="147"/>
      <c r="U46" s="147"/>
      <c r="V46" s="147"/>
      <c r="W46" s="148"/>
      <c r="X46" s="149"/>
      <c r="Y46" s="150"/>
      <c r="Z46" s="150"/>
      <c r="AD46" s="103"/>
      <c r="AF46" s="12"/>
    </row>
    <row r="47" spans="1:32" s="4" customFormat="1" ht="15.6" x14ac:dyDescent="0.25">
      <c r="A47" s="44"/>
      <c r="B47" s="103"/>
      <c r="C47" s="103"/>
      <c r="D47" s="103"/>
      <c r="E47" s="103"/>
      <c r="F47" s="103"/>
      <c r="G47" s="103"/>
      <c r="K47" s="152" t="s">
        <v>41</v>
      </c>
      <c r="L47" s="392">
        <f>AA44-L44</f>
        <v>0</v>
      </c>
      <c r="M47" s="393"/>
      <c r="N47" s="394"/>
      <c r="O47" s="103"/>
      <c r="S47" s="104"/>
      <c r="T47" s="35"/>
      <c r="U47" s="35"/>
      <c r="W47" s="169" t="s">
        <v>318</v>
      </c>
      <c r="X47" s="422">
        <f>ROUNDDOWN(IF(L47&lt;0,0,IF((IF(L47&gt;0,IF(AA44*0.7&gt;=200,AA44*0.7,0)))&gt;L47,L47,(IF(L47&gt;0,IF(AA44*0.7&gt;=200,AA44*0.7,0))))),0)</f>
        <v>0</v>
      </c>
      <c r="Y47" s="423"/>
      <c r="Z47" s="423"/>
      <c r="AA47" s="423"/>
      <c r="AB47" s="423"/>
      <c r="AC47" s="424"/>
      <c r="AD47" s="103"/>
      <c r="AF47" s="12"/>
    </row>
    <row r="48" spans="1:32" ht="17.399999999999999" customHeight="1" x14ac:dyDescent="0.3">
      <c r="A48" s="33"/>
      <c r="B48" s="35"/>
      <c r="C48" s="35"/>
      <c r="D48" s="35"/>
      <c r="E48" s="35"/>
      <c r="F48" s="35"/>
      <c r="G48" s="35"/>
      <c r="H48" s="35"/>
      <c r="I48" s="35"/>
      <c r="J48" s="35"/>
      <c r="K48" s="35"/>
      <c r="L48" s="35"/>
      <c r="M48" s="35"/>
      <c r="N48" s="35"/>
      <c r="O48" s="33"/>
      <c r="P48" s="35"/>
      <c r="Q48" s="35"/>
      <c r="R48" s="35"/>
      <c r="S48" s="35"/>
      <c r="T48" s="35"/>
      <c r="U48" s="35"/>
      <c r="V48" s="35"/>
      <c r="W48" s="35"/>
      <c r="X48" s="35"/>
      <c r="Y48" s="35"/>
      <c r="Z48" s="35"/>
      <c r="AA48" s="35"/>
      <c r="AB48" s="35"/>
      <c r="AC48" s="35"/>
      <c r="AD48" s="35"/>
    </row>
    <row r="49" spans="1:30" s="4" customFormat="1" ht="19.2" customHeight="1" x14ac:dyDescent="0.3">
      <c r="A49" s="44" t="s">
        <v>255</v>
      </c>
      <c r="B49" s="102" t="s">
        <v>319</v>
      </c>
      <c r="C49" s="44"/>
      <c r="D49" s="44"/>
      <c r="E49" s="44"/>
      <c r="F49" s="44"/>
      <c r="G49" s="44"/>
      <c r="H49" s="44"/>
      <c r="I49" s="44"/>
      <c r="J49" s="44"/>
      <c r="K49" s="44"/>
      <c r="L49" s="44"/>
      <c r="M49" s="44"/>
      <c r="N49" s="44"/>
      <c r="O49" s="103"/>
      <c r="P49" s="44"/>
      <c r="Q49" s="44"/>
      <c r="R49" s="44"/>
      <c r="S49" s="44"/>
      <c r="T49" s="44"/>
      <c r="U49" s="44"/>
      <c r="V49" s="44"/>
      <c r="W49" s="44"/>
      <c r="X49" s="44"/>
      <c r="Y49" s="44"/>
      <c r="Z49" s="44"/>
      <c r="AA49" s="44"/>
      <c r="AB49" s="44"/>
      <c r="AC49" s="103"/>
      <c r="AD49" s="103"/>
    </row>
    <row r="50" spans="1:30" s="4" customFormat="1" x14ac:dyDescent="0.3">
      <c r="A50" s="44"/>
      <c r="B50" s="358" t="s">
        <v>91</v>
      </c>
      <c r="C50" s="358"/>
      <c r="D50" s="358"/>
      <c r="E50" s="358"/>
      <c r="F50" s="359"/>
      <c r="G50" s="360"/>
      <c r="H50" s="360"/>
      <c r="I50" s="360"/>
      <c r="J50" s="360"/>
      <c r="K50" s="360"/>
      <c r="L50" s="360"/>
      <c r="M50" s="360"/>
      <c r="N50" s="361"/>
      <c r="O50" s="103"/>
      <c r="P50" s="358" t="s">
        <v>93</v>
      </c>
      <c r="Q50" s="358"/>
      <c r="R50" s="358"/>
      <c r="S50" s="358"/>
      <c r="T50" s="359"/>
      <c r="U50" s="360"/>
      <c r="V50" s="360"/>
      <c r="W50" s="360"/>
      <c r="X50" s="360"/>
      <c r="Y50" s="360"/>
      <c r="Z50" s="360"/>
      <c r="AA50" s="360"/>
      <c r="AB50" s="360"/>
      <c r="AC50" s="361"/>
      <c r="AD50" s="103"/>
    </row>
    <row r="51" spans="1:30" s="4" customFormat="1" x14ac:dyDescent="0.3">
      <c r="A51" s="44"/>
      <c r="B51" s="358" t="s">
        <v>92</v>
      </c>
      <c r="C51" s="358"/>
      <c r="D51" s="358"/>
      <c r="E51" s="358"/>
      <c r="F51" s="389"/>
      <c r="G51" s="390"/>
      <c r="H51" s="390"/>
      <c r="I51" s="390"/>
      <c r="J51" s="390"/>
      <c r="K51" s="390"/>
      <c r="L51" s="390"/>
      <c r="M51" s="390"/>
      <c r="N51" s="391"/>
      <c r="O51" s="103"/>
      <c r="P51" s="358" t="s">
        <v>94</v>
      </c>
      <c r="Q51" s="358"/>
      <c r="R51" s="358"/>
      <c r="S51" s="358"/>
      <c r="T51" s="359"/>
      <c r="U51" s="360"/>
      <c r="V51" s="360"/>
      <c r="W51" s="360"/>
      <c r="X51" s="360"/>
      <c r="Y51" s="360"/>
      <c r="Z51" s="360"/>
      <c r="AA51" s="360"/>
      <c r="AB51" s="360"/>
      <c r="AC51" s="361"/>
      <c r="AD51" s="103"/>
    </row>
    <row r="52" spans="1:30" ht="17.399999999999999" customHeight="1" x14ac:dyDescent="0.3">
      <c r="A52" s="33"/>
      <c r="B52" s="35"/>
      <c r="C52" s="35"/>
      <c r="D52" s="35"/>
      <c r="E52" s="35"/>
      <c r="F52" s="35"/>
      <c r="G52" s="35"/>
      <c r="H52" s="35"/>
      <c r="I52" s="35"/>
      <c r="J52" s="35"/>
      <c r="K52" s="35"/>
      <c r="L52" s="35"/>
      <c r="M52" s="35"/>
      <c r="N52" s="35"/>
      <c r="O52" s="14"/>
      <c r="P52" s="35"/>
      <c r="Q52" s="35"/>
      <c r="R52" s="35"/>
      <c r="S52" s="35"/>
      <c r="T52" s="35"/>
      <c r="U52" s="35"/>
      <c r="V52" s="35"/>
      <c r="W52" s="35"/>
      <c r="X52" s="35"/>
      <c r="Y52" s="35"/>
      <c r="Z52" s="35"/>
      <c r="AA52" s="35"/>
      <c r="AB52" s="35"/>
      <c r="AC52" s="35"/>
      <c r="AD52" s="35"/>
    </row>
    <row r="53" spans="1:30" ht="17.399999999999999" customHeight="1" x14ac:dyDescent="0.3">
      <c r="A53" s="33"/>
      <c r="B53" s="426" t="s">
        <v>96</v>
      </c>
      <c r="C53" s="427"/>
      <c r="D53" s="427"/>
      <c r="E53" s="427"/>
      <c r="F53" s="427"/>
      <c r="G53" s="427"/>
      <c r="H53" s="427"/>
      <c r="I53" s="427"/>
      <c r="J53" s="427"/>
      <c r="K53" s="427"/>
      <c r="L53" s="427"/>
      <c r="M53" s="428"/>
      <c r="N53" s="37"/>
      <c r="O53" s="57" t="s">
        <v>251</v>
      </c>
      <c r="P53" s="58"/>
      <c r="Q53" s="58"/>
      <c r="R53" s="58"/>
      <c r="S53" s="58"/>
      <c r="T53" s="58"/>
      <c r="U53" s="58"/>
      <c r="V53" s="58"/>
      <c r="W53" s="58"/>
      <c r="X53" s="59"/>
      <c r="Y53" s="230"/>
      <c r="Z53" s="429" t="s">
        <v>105</v>
      </c>
      <c r="AA53" s="429"/>
      <c r="AB53" s="429"/>
      <c r="AC53" s="429"/>
      <c r="AD53" s="34"/>
    </row>
    <row r="54" spans="1:30" ht="32.4" customHeight="1" x14ac:dyDescent="0.3">
      <c r="A54" s="38" t="s">
        <v>268</v>
      </c>
      <c r="B54" s="381" t="s">
        <v>270</v>
      </c>
      <c r="C54" s="382"/>
      <c r="D54" s="382"/>
      <c r="E54" s="382"/>
      <c r="F54" s="382"/>
      <c r="G54" s="382"/>
      <c r="H54" s="382"/>
      <c r="I54" s="382"/>
      <c r="J54" s="382"/>
      <c r="K54" s="382"/>
      <c r="L54" s="382"/>
      <c r="M54" s="68" t="b">
        <v>0</v>
      </c>
      <c r="N54" s="39" t="s">
        <v>282</v>
      </c>
      <c r="O54" s="381" t="s">
        <v>252</v>
      </c>
      <c r="P54" s="382"/>
      <c r="Q54" s="382"/>
      <c r="R54" s="382"/>
      <c r="S54" s="382"/>
      <c r="T54" s="382"/>
      <c r="U54" s="382"/>
      <c r="V54" s="382"/>
      <c r="W54" s="382"/>
      <c r="X54" s="382"/>
      <c r="Y54" s="68" t="b">
        <v>0</v>
      </c>
      <c r="Z54" s="410" t="str">
        <f>IF(AND(H4&lt;&gt;0,AA4&lt;&gt;0,H6&lt;&gt;0,Y6&lt;&gt;0,I8&lt;&gt;0,AB12=TRUE,AB13=FALSE,K25&lt;=20,K20&lt;=100,X47&gt;200,F50&lt;&gt;0,F51&lt;&gt;0,M54=TRUE,Y54=TRUE,Y55=TRUE,Y56=TRUE,Y57=TRUE,Y58=TRUE,X63=TRUE,T12&gt;=1)=TRUE,"Der Antrag ist vollständig und nach erster Prüfung korrekt!","Der Antrag ist nicht vollständig bzw. nicht förderfähig!")</f>
        <v>Der Antrag ist nicht vollständig bzw. nicht förderfähig!</v>
      </c>
      <c r="AA54" s="411"/>
      <c r="AB54" s="411"/>
      <c r="AC54" s="412"/>
      <c r="AD54" s="40"/>
    </row>
    <row r="55" spans="1:30" s="42" customFormat="1" ht="18.600000000000001" customHeight="1" x14ac:dyDescent="0.3">
      <c r="A55" s="38" t="s">
        <v>279</v>
      </c>
      <c r="B55" s="383" t="s">
        <v>269</v>
      </c>
      <c r="C55" s="384"/>
      <c r="D55" s="384"/>
      <c r="E55" s="384"/>
      <c r="F55" s="384"/>
      <c r="G55" s="384"/>
      <c r="H55" s="384"/>
      <c r="I55" s="384"/>
      <c r="J55" s="384"/>
      <c r="K55" s="384"/>
      <c r="L55" s="384"/>
      <c r="M55" s="68" t="b">
        <v>0</v>
      </c>
      <c r="N55" s="39" t="s">
        <v>283</v>
      </c>
      <c r="O55" s="60" t="s">
        <v>350</v>
      </c>
      <c r="P55" s="61"/>
      <c r="Q55" s="62"/>
      <c r="R55" s="62"/>
      <c r="S55" s="62"/>
      <c r="T55" s="62"/>
      <c r="U55" s="62"/>
      <c r="V55" s="62"/>
      <c r="W55" s="62"/>
      <c r="X55" s="63"/>
      <c r="Y55" s="68" t="b">
        <v>0</v>
      </c>
      <c r="Z55" s="413"/>
      <c r="AA55" s="414"/>
      <c r="AB55" s="414"/>
      <c r="AC55" s="415"/>
      <c r="AD55" s="41"/>
    </row>
    <row r="56" spans="1:30" s="42" customFormat="1" ht="38.4" customHeight="1" x14ac:dyDescent="0.3">
      <c r="A56" s="38" t="s">
        <v>280</v>
      </c>
      <c r="B56" s="381" t="s">
        <v>271</v>
      </c>
      <c r="C56" s="382"/>
      <c r="D56" s="382"/>
      <c r="E56" s="382"/>
      <c r="F56" s="382"/>
      <c r="G56" s="382"/>
      <c r="H56" s="382"/>
      <c r="I56" s="382"/>
      <c r="J56" s="382"/>
      <c r="K56" s="382"/>
      <c r="L56" s="382"/>
      <c r="M56" s="68" t="b">
        <v>0</v>
      </c>
      <c r="N56" s="43" t="s">
        <v>284</v>
      </c>
      <c r="O56" s="50" t="s">
        <v>253</v>
      </c>
      <c r="P56" s="64"/>
      <c r="Q56" s="65"/>
      <c r="R56" s="65"/>
      <c r="S56" s="65"/>
      <c r="T56" s="65"/>
      <c r="U56" s="65"/>
      <c r="V56" s="65"/>
      <c r="W56" s="65"/>
      <c r="X56" s="66"/>
      <c r="Y56" s="228" t="b">
        <v>0</v>
      </c>
      <c r="Z56" s="413"/>
      <c r="AA56" s="414"/>
      <c r="AB56" s="414"/>
      <c r="AC56" s="415"/>
      <c r="AD56" s="41"/>
    </row>
    <row r="57" spans="1:30" ht="21" customHeight="1" x14ac:dyDescent="0.3">
      <c r="A57" s="44" t="s">
        <v>281</v>
      </c>
      <c r="B57" s="50" t="s">
        <v>349</v>
      </c>
      <c r="C57" s="51"/>
      <c r="D57" s="51"/>
      <c r="E57" s="51"/>
      <c r="F57" s="51"/>
      <c r="G57" s="51"/>
      <c r="H57" s="51"/>
      <c r="I57" s="51"/>
      <c r="J57" s="51"/>
      <c r="K57" s="51"/>
      <c r="L57" s="52"/>
      <c r="M57" s="68" t="b">
        <v>0</v>
      </c>
      <c r="N57" s="39" t="s">
        <v>285</v>
      </c>
      <c r="O57" s="60" t="s">
        <v>254</v>
      </c>
      <c r="P57" s="64"/>
      <c r="Q57" s="65"/>
      <c r="R57" s="65"/>
      <c r="S57" s="65"/>
      <c r="T57" s="65"/>
      <c r="U57" s="65"/>
      <c r="V57" s="65"/>
      <c r="W57" s="65"/>
      <c r="X57" s="66"/>
      <c r="Y57" s="68" t="b">
        <v>0</v>
      </c>
      <c r="Z57" s="413"/>
      <c r="AA57" s="414"/>
      <c r="AB57" s="414"/>
      <c r="AC57" s="415"/>
      <c r="AD57" s="40"/>
    </row>
    <row r="58" spans="1:30" s="42" customFormat="1" ht="19.95" customHeight="1" x14ac:dyDescent="0.3">
      <c r="A58" s="38"/>
      <c r="B58" s="53"/>
      <c r="C58" s="54"/>
      <c r="D58" s="54"/>
      <c r="E58" s="54"/>
      <c r="F58" s="54"/>
      <c r="G58" s="54"/>
      <c r="H58" s="54"/>
      <c r="I58" s="54"/>
      <c r="J58" s="54"/>
      <c r="K58" s="54"/>
      <c r="L58" s="55"/>
      <c r="M58" s="56"/>
      <c r="N58" s="45" t="s">
        <v>286</v>
      </c>
      <c r="O58" s="53" t="s">
        <v>256</v>
      </c>
      <c r="P58" s="67"/>
      <c r="Q58" s="54"/>
      <c r="R58" s="54"/>
      <c r="S58" s="54"/>
      <c r="T58" s="54"/>
      <c r="U58" s="54"/>
      <c r="V58" s="54"/>
      <c r="W58" s="54"/>
      <c r="X58" s="55"/>
      <c r="Y58" s="229" t="b">
        <v>0</v>
      </c>
      <c r="Z58" s="416"/>
      <c r="AA58" s="417"/>
      <c r="AB58" s="417"/>
      <c r="AC58" s="418"/>
      <c r="AD58" s="41"/>
    </row>
    <row r="60" spans="1:30" s="4" customFormat="1" ht="241.8" customHeight="1" x14ac:dyDescent="0.3">
      <c r="A60" s="12"/>
      <c r="B60" s="371" t="s">
        <v>316</v>
      </c>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row>
    <row r="61" spans="1:30" s="4" customFormat="1" ht="15" customHeight="1" x14ac:dyDescent="0.3">
      <c r="A61" s="12"/>
      <c r="B61" s="269"/>
      <c r="C61" s="269"/>
      <c r="D61" s="269"/>
      <c r="E61" s="269"/>
      <c r="F61" s="269"/>
      <c r="G61" s="269"/>
      <c r="H61" s="269"/>
      <c r="I61" s="269"/>
      <c r="J61" s="269"/>
      <c r="K61" s="269"/>
      <c r="L61" s="269"/>
      <c r="M61" s="269"/>
      <c r="N61" s="269"/>
      <c r="O61" s="269"/>
      <c r="P61" s="269"/>
      <c r="Q61" s="269"/>
      <c r="R61" s="269"/>
      <c r="S61" s="269"/>
      <c r="T61" s="269"/>
      <c r="U61" s="269"/>
      <c r="V61" s="269"/>
      <c r="W61" s="269"/>
      <c r="X61" s="274"/>
      <c r="Y61" s="269"/>
      <c r="Z61" s="269"/>
      <c r="AA61" s="269"/>
      <c r="AB61" s="269"/>
      <c r="AC61" s="269"/>
    </row>
    <row r="62" spans="1:30" s="4" customFormat="1" ht="15" customHeight="1" x14ac:dyDescent="0.3">
      <c r="A62" s="12"/>
      <c r="B62" s="395" t="s">
        <v>353</v>
      </c>
      <c r="C62" s="395"/>
      <c r="D62" s="395"/>
      <c r="E62" s="395"/>
      <c r="F62" s="396" t="s">
        <v>354</v>
      </c>
      <c r="G62" s="396"/>
      <c r="H62" s="396"/>
      <c r="I62" s="396"/>
      <c r="J62" s="396"/>
      <c r="K62" s="396"/>
      <c r="L62" s="396"/>
      <c r="M62" s="396"/>
      <c r="N62" s="396"/>
      <c r="O62" s="270"/>
      <c r="P62" s="270"/>
      <c r="Q62" s="270"/>
      <c r="R62" s="270"/>
      <c r="S62" s="270"/>
      <c r="T62" s="269"/>
      <c r="U62" s="269"/>
      <c r="V62" s="269"/>
      <c r="W62" s="269"/>
      <c r="X62" s="274"/>
      <c r="Y62" s="269"/>
      <c r="Z62" s="269"/>
      <c r="AA62" s="269"/>
      <c r="AB62" s="269"/>
      <c r="AC62" s="269"/>
    </row>
    <row r="63" spans="1:30" ht="27" customHeight="1" x14ac:dyDescent="0.3">
      <c r="A63" s="165"/>
      <c r="B63" s="397" t="s">
        <v>355</v>
      </c>
      <c r="C63" s="397"/>
      <c r="D63" s="397"/>
      <c r="E63" s="397"/>
      <c r="F63" s="397"/>
      <c r="G63" s="397"/>
      <c r="H63" s="397"/>
      <c r="I63" s="397"/>
      <c r="J63" s="397"/>
      <c r="K63" s="397"/>
      <c r="L63" s="397"/>
      <c r="M63" s="397"/>
      <c r="N63" s="397"/>
      <c r="O63" s="397"/>
      <c r="P63" s="397"/>
      <c r="Q63" s="397"/>
      <c r="R63" s="397"/>
      <c r="S63" s="397"/>
      <c r="T63" s="397"/>
      <c r="U63" s="397"/>
      <c r="V63" s="397"/>
      <c r="W63" s="397" t="b">
        <v>1</v>
      </c>
      <c r="X63" s="275" t="b">
        <v>0</v>
      </c>
      <c r="Y63" s="271"/>
      <c r="Z63" s="272"/>
      <c r="AA63" s="273" t="b">
        <v>0</v>
      </c>
      <c r="AB63" s="272"/>
      <c r="AC63" s="272"/>
    </row>
    <row r="64" spans="1:30" ht="40.049999999999997" customHeight="1" x14ac:dyDescent="0.3">
      <c r="A64" s="165"/>
      <c r="B64" s="268"/>
      <c r="C64" s="268"/>
      <c r="D64" s="268"/>
      <c r="E64" s="268"/>
      <c r="F64" s="268"/>
      <c r="G64" s="268"/>
      <c r="H64" s="268"/>
      <c r="I64" s="268"/>
      <c r="J64" s="268"/>
      <c r="K64" s="269"/>
      <c r="L64" s="268"/>
      <c r="M64" s="268"/>
      <c r="N64" s="268"/>
      <c r="O64" s="268"/>
      <c r="P64" s="268"/>
      <c r="Q64" s="268"/>
      <c r="R64" s="268"/>
      <c r="S64" s="268"/>
      <c r="T64" s="268"/>
      <c r="U64" s="268"/>
      <c r="V64" s="268"/>
      <c r="W64" s="268"/>
      <c r="X64" s="268"/>
      <c r="Y64" s="268"/>
      <c r="Z64" s="268"/>
      <c r="AA64" s="268"/>
      <c r="AB64" s="268"/>
      <c r="AC64" s="268"/>
    </row>
    <row r="65" spans="1:38" x14ac:dyDescent="0.3">
      <c r="B65" s="408"/>
      <c r="C65" s="408"/>
      <c r="D65" s="408"/>
      <c r="E65" s="408"/>
      <c r="F65" s="408"/>
      <c r="G65" s="408"/>
      <c r="H65" s="408"/>
      <c r="I65" s="408"/>
      <c r="J65" s="408"/>
      <c r="L65" s="408"/>
      <c r="M65" s="408"/>
      <c r="N65" s="408"/>
      <c r="O65" s="408"/>
      <c r="P65" s="408"/>
      <c r="Q65" s="408"/>
      <c r="R65" s="408"/>
      <c r="S65" s="408"/>
      <c r="T65" s="408"/>
      <c r="U65" s="408"/>
      <c r="V65" s="408"/>
      <c r="W65" s="408"/>
      <c r="X65" s="408"/>
      <c r="Y65" s="408"/>
      <c r="Z65" s="408"/>
      <c r="AA65" s="408"/>
      <c r="AB65" s="408"/>
      <c r="AC65" s="408"/>
    </row>
    <row r="66" spans="1:38" x14ac:dyDescent="0.3">
      <c r="B66" s="2" t="s">
        <v>109</v>
      </c>
      <c r="L66" s="2" t="s">
        <v>315</v>
      </c>
    </row>
    <row r="67" spans="1:38" ht="30" customHeight="1" x14ac:dyDescent="0.3">
      <c r="A67" s="165"/>
      <c r="AE67" s="2" t="s">
        <v>113</v>
      </c>
      <c r="AG67" s="11"/>
      <c r="AH67" s="11"/>
    </row>
    <row r="68" spans="1:38" s="4" customFormat="1" x14ac:dyDescent="0.3">
      <c r="A68" s="12"/>
      <c r="B68" s="409" t="s">
        <v>235</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09"/>
      <c r="AB68" s="409"/>
      <c r="AC68" s="409"/>
      <c r="AD68" s="171"/>
    </row>
    <row r="69" spans="1:38" s="108" customFormat="1" ht="5.0999999999999996" customHeight="1" thickBot="1" x14ac:dyDescent="0.35">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19"/>
    </row>
    <row r="70" spans="1:38" ht="30" customHeight="1" x14ac:dyDescent="0.3">
      <c r="B70" s="181"/>
      <c r="C70" s="182" t="s">
        <v>106</v>
      </c>
      <c r="D70" s="183"/>
      <c r="E70" s="183"/>
      <c r="F70" s="183"/>
      <c r="G70" s="183"/>
      <c r="H70" s="183"/>
      <c r="I70" s="183"/>
      <c r="J70" s="183"/>
      <c r="K70" s="184"/>
      <c r="L70" s="299"/>
      <c r="M70" s="300"/>
      <c r="N70" s="300"/>
      <c r="O70" s="300"/>
      <c r="P70" s="301"/>
      <c r="Q70" s="184"/>
      <c r="R70" s="185"/>
      <c r="S70" s="378" t="s">
        <v>320</v>
      </c>
      <c r="T70" s="378"/>
      <c r="U70" s="378"/>
      <c r="V70" s="378"/>
      <c r="W70" s="378"/>
      <c r="X70" s="378"/>
      <c r="Y70" s="378"/>
      <c r="Z70" s="378"/>
      <c r="AA70" s="378"/>
      <c r="AB70" s="378"/>
      <c r="AC70" s="379"/>
      <c r="AD70" s="46"/>
      <c r="AE70" s="46"/>
      <c r="AF70" s="46"/>
      <c r="AG70" s="46"/>
      <c r="AH70" s="46"/>
      <c r="AI70" s="46"/>
      <c r="AJ70" s="46"/>
      <c r="AK70" s="46"/>
      <c r="AL70" s="46"/>
    </row>
    <row r="71" spans="1:38" ht="30" customHeight="1" x14ac:dyDescent="0.3">
      <c r="B71" s="186"/>
      <c r="C71" s="10" t="s">
        <v>107</v>
      </c>
      <c r="D71" s="167"/>
      <c r="E71" s="166"/>
      <c r="F71" s="166"/>
      <c r="G71" s="166"/>
      <c r="H71" s="166"/>
      <c r="I71" s="166"/>
      <c r="J71" s="166"/>
      <c r="K71" s="4"/>
      <c r="L71" s="302" t="s">
        <v>112</v>
      </c>
      <c r="M71" s="303" t="s">
        <v>112</v>
      </c>
      <c r="N71" s="303"/>
      <c r="O71" s="303"/>
      <c r="P71" s="304"/>
      <c r="Q71" s="4"/>
      <c r="S71" s="398"/>
      <c r="T71" s="399"/>
      <c r="U71" s="399"/>
      <c r="V71" s="399"/>
      <c r="W71" s="399"/>
      <c r="X71" s="399"/>
      <c r="Y71" s="399"/>
      <c r="Z71" s="399"/>
      <c r="AA71" s="399"/>
      <c r="AB71" s="400"/>
      <c r="AC71" s="197"/>
      <c r="AG71" s="11"/>
      <c r="AH71" s="11"/>
    </row>
    <row r="72" spans="1:38" ht="30" customHeight="1" x14ac:dyDescent="0.3">
      <c r="B72" s="186"/>
      <c r="C72" s="167" t="s">
        <v>261</v>
      </c>
      <c r="D72" s="172"/>
      <c r="E72" s="172"/>
      <c r="F72" s="172"/>
      <c r="G72" s="172"/>
      <c r="H72" s="172"/>
      <c r="I72" s="172"/>
      <c r="J72" s="4"/>
      <c r="K72" s="4"/>
      <c r="L72" s="305"/>
      <c r="M72" s="303"/>
      <c r="N72" s="303"/>
      <c r="O72" s="303"/>
      <c r="P72" s="304"/>
      <c r="Q72" s="4"/>
      <c r="S72" s="401"/>
      <c r="T72" s="402"/>
      <c r="U72" s="402"/>
      <c r="V72" s="402"/>
      <c r="W72" s="402"/>
      <c r="X72" s="402"/>
      <c r="Y72" s="402"/>
      <c r="Z72" s="402"/>
      <c r="AA72" s="402"/>
      <c r="AB72" s="403"/>
      <c r="AC72" s="196"/>
      <c r="AG72" s="11"/>
      <c r="AH72" s="11"/>
    </row>
    <row r="73" spans="1:38" ht="30" customHeight="1" x14ac:dyDescent="0.3">
      <c r="B73" s="186"/>
      <c r="C73" s="167" t="s">
        <v>41</v>
      </c>
      <c r="D73" s="172"/>
      <c r="E73" s="172"/>
      <c r="F73" s="172"/>
      <c r="G73" s="172"/>
      <c r="H73" s="172"/>
      <c r="I73" s="172"/>
      <c r="J73" s="4"/>
      <c r="K73" s="4"/>
      <c r="L73" s="305"/>
      <c r="M73" s="303"/>
      <c r="N73" s="303"/>
      <c r="O73" s="303"/>
      <c r="P73" s="304"/>
      <c r="Q73" s="4"/>
      <c r="S73" s="44"/>
      <c r="T73" s="44"/>
      <c r="U73" s="44"/>
      <c r="V73" s="44"/>
      <c r="W73" s="44"/>
      <c r="X73" s="44"/>
      <c r="Y73" s="44"/>
      <c r="Z73" s="44"/>
      <c r="AA73" s="44"/>
      <c r="AB73" s="168" t="s">
        <v>108</v>
      </c>
      <c r="AC73" s="187"/>
      <c r="AG73" s="11"/>
      <c r="AH73" s="11"/>
    </row>
    <row r="74" spans="1:38" ht="30" customHeight="1" x14ac:dyDescent="0.3">
      <c r="B74" s="186"/>
      <c r="C74" s="167" t="s">
        <v>246</v>
      </c>
      <c r="D74" s="172"/>
      <c r="E74" s="172"/>
      <c r="F74" s="172"/>
      <c r="G74" s="172"/>
      <c r="H74" s="172"/>
      <c r="I74" s="172"/>
      <c r="J74" s="4"/>
      <c r="K74" s="4"/>
      <c r="L74" s="305"/>
      <c r="M74" s="303"/>
      <c r="N74" s="303"/>
      <c r="O74" s="303"/>
      <c r="P74" s="304"/>
      <c r="Q74" s="4"/>
      <c r="S74" s="44"/>
      <c r="T74" s="44"/>
      <c r="U74" s="44"/>
      <c r="V74" s="44"/>
      <c r="AC74" s="188"/>
      <c r="AG74" s="11"/>
      <c r="AH74" s="11"/>
    </row>
    <row r="75" spans="1:38" ht="30" customHeight="1" x14ac:dyDescent="0.3">
      <c r="B75" s="189"/>
      <c r="C75" s="166"/>
      <c r="D75" s="166"/>
      <c r="E75" s="166"/>
      <c r="F75" s="166"/>
      <c r="G75" s="166"/>
      <c r="H75" s="166"/>
      <c r="I75" s="166"/>
      <c r="J75" s="12"/>
      <c r="K75" s="12"/>
      <c r="L75" s="12"/>
      <c r="M75" s="47"/>
      <c r="N75" s="47"/>
      <c r="O75" s="12"/>
      <c r="P75" s="12"/>
      <c r="Q75" s="12"/>
      <c r="S75" s="44"/>
      <c r="T75" s="44"/>
      <c r="U75" s="44"/>
      <c r="V75" s="44"/>
      <c r="W75" s="168"/>
      <c r="X75" s="168"/>
      <c r="Y75" s="168"/>
      <c r="Z75" s="168"/>
      <c r="AA75" s="168"/>
      <c r="AB75" s="168"/>
      <c r="AC75" s="190"/>
      <c r="AG75" s="11"/>
      <c r="AH75" s="11"/>
    </row>
    <row r="76" spans="1:38" x14ac:dyDescent="0.3">
      <c r="B76" s="186"/>
      <c r="R76" s="34"/>
      <c r="S76" s="48"/>
      <c r="T76" s="48"/>
      <c r="U76" s="49"/>
      <c r="V76" s="34"/>
      <c r="W76" s="48"/>
      <c r="X76" s="48"/>
      <c r="Y76" s="48"/>
      <c r="Z76" s="48"/>
      <c r="AA76" s="48"/>
      <c r="AB76" s="48"/>
      <c r="AC76" s="188"/>
      <c r="AG76" s="17"/>
      <c r="AH76" s="17"/>
    </row>
    <row r="77" spans="1:38" x14ac:dyDescent="0.3">
      <c r="B77" s="186"/>
      <c r="C77" s="2" t="s">
        <v>111</v>
      </c>
      <c r="S77" s="34" t="s">
        <v>109</v>
      </c>
      <c r="U77" s="35"/>
      <c r="W77" s="34" t="s">
        <v>110</v>
      </c>
      <c r="X77" s="34"/>
      <c r="Y77" s="34"/>
      <c r="Z77" s="34"/>
      <c r="AA77" s="34"/>
      <c r="AB77" s="34"/>
      <c r="AC77" s="188"/>
      <c r="AG77" s="17"/>
      <c r="AH77" s="17"/>
    </row>
    <row r="78" spans="1:38" x14ac:dyDescent="0.3">
      <c r="B78" s="191"/>
      <c r="C78" s="173"/>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5"/>
      <c r="AC78" s="192"/>
      <c r="AG78" s="17"/>
      <c r="AH78" s="17"/>
    </row>
    <row r="79" spans="1:38" x14ac:dyDescent="0.3">
      <c r="B79" s="191"/>
      <c r="C79" s="176"/>
      <c r="D79" s="11"/>
      <c r="E79" s="11"/>
      <c r="F79" s="11"/>
      <c r="G79" s="11"/>
      <c r="H79" s="11"/>
      <c r="I79" s="11"/>
      <c r="J79" s="11"/>
      <c r="K79" s="11"/>
      <c r="L79" s="11"/>
      <c r="M79" s="11"/>
      <c r="N79" s="11"/>
      <c r="O79" s="11"/>
      <c r="P79" s="11"/>
      <c r="Q79" s="11"/>
      <c r="R79" s="11"/>
      <c r="S79" s="11"/>
      <c r="T79" s="11"/>
      <c r="U79" s="11"/>
      <c r="V79" s="11"/>
      <c r="W79" s="11"/>
      <c r="X79" s="11"/>
      <c r="Y79" s="11"/>
      <c r="Z79" s="11"/>
      <c r="AA79" s="11"/>
      <c r="AB79" s="177"/>
      <c r="AC79" s="192"/>
      <c r="AG79" s="17"/>
      <c r="AH79" s="17"/>
    </row>
    <row r="80" spans="1:38" x14ac:dyDescent="0.3">
      <c r="B80" s="191"/>
      <c r="C80" s="176"/>
      <c r="D80" s="11"/>
      <c r="E80" s="11"/>
      <c r="F80" s="11"/>
      <c r="G80" s="11"/>
      <c r="H80" s="11"/>
      <c r="I80" s="11"/>
      <c r="J80" s="11"/>
      <c r="K80" s="11"/>
      <c r="L80" s="11"/>
      <c r="M80" s="11"/>
      <c r="N80" s="11"/>
      <c r="O80" s="11"/>
      <c r="P80" s="11"/>
      <c r="Q80" s="11"/>
      <c r="R80" s="11"/>
      <c r="S80" s="11"/>
      <c r="T80" s="11"/>
      <c r="U80" s="11"/>
      <c r="V80" s="11"/>
      <c r="W80" s="11"/>
      <c r="X80" s="11"/>
      <c r="Y80" s="11"/>
      <c r="Z80" s="11"/>
      <c r="AA80" s="11"/>
      <c r="AB80" s="177"/>
      <c r="AC80" s="192"/>
      <c r="AG80" s="17"/>
      <c r="AH80" s="17"/>
    </row>
    <row r="81" spans="1:34" x14ac:dyDescent="0.3">
      <c r="B81" s="191"/>
      <c r="C81" s="176"/>
      <c r="D81" s="11"/>
      <c r="E81" s="11"/>
      <c r="F81" s="11"/>
      <c r="G81" s="11"/>
      <c r="H81" s="11"/>
      <c r="I81" s="11"/>
      <c r="J81" s="11"/>
      <c r="K81" s="11"/>
      <c r="L81" s="11"/>
      <c r="M81" s="11"/>
      <c r="N81" s="11"/>
      <c r="O81" s="11"/>
      <c r="P81" s="11"/>
      <c r="Q81" s="11"/>
      <c r="R81" s="11"/>
      <c r="S81" s="11"/>
      <c r="T81" s="11"/>
      <c r="U81" s="11"/>
      <c r="V81" s="11"/>
      <c r="W81" s="11"/>
      <c r="X81" s="11"/>
      <c r="Y81" s="11"/>
      <c r="Z81" s="11"/>
      <c r="AA81" s="11"/>
      <c r="AB81" s="177"/>
      <c r="AC81" s="192"/>
      <c r="AG81" s="17"/>
      <c r="AH81" s="17"/>
    </row>
    <row r="82" spans="1:34" x14ac:dyDescent="0.3">
      <c r="A82" s="165"/>
      <c r="B82" s="191"/>
      <c r="C82" s="176"/>
      <c r="D82" s="11"/>
      <c r="E82" s="11"/>
      <c r="F82" s="11"/>
      <c r="G82" s="11"/>
      <c r="H82" s="11"/>
      <c r="I82" s="11"/>
      <c r="J82" s="11"/>
      <c r="K82" s="11"/>
      <c r="L82" s="11"/>
      <c r="M82" s="11"/>
      <c r="N82" s="11"/>
      <c r="O82" s="11"/>
      <c r="P82" s="11"/>
      <c r="Q82" s="11"/>
      <c r="R82" s="11"/>
      <c r="S82" s="11"/>
      <c r="T82" s="11"/>
      <c r="U82" s="11"/>
      <c r="V82" s="11"/>
      <c r="W82" s="11"/>
      <c r="X82" s="11"/>
      <c r="Y82" s="11"/>
      <c r="Z82" s="11"/>
      <c r="AA82" s="11"/>
      <c r="AB82" s="177"/>
      <c r="AC82" s="192"/>
      <c r="AG82" s="165"/>
      <c r="AH82" s="165"/>
    </row>
    <row r="83" spans="1:34" x14ac:dyDescent="0.3">
      <c r="A83" s="165"/>
      <c r="B83" s="191"/>
      <c r="C83" s="176"/>
      <c r="D83" s="11"/>
      <c r="E83" s="11"/>
      <c r="F83" s="11"/>
      <c r="G83" s="11"/>
      <c r="H83" s="11"/>
      <c r="I83" s="11"/>
      <c r="J83" s="11"/>
      <c r="K83" s="11"/>
      <c r="L83" s="11"/>
      <c r="M83" s="11"/>
      <c r="N83" s="11"/>
      <c r="O83" s="11"/>
      <c r="P83" s="11"/>
      <c r="Q83" s="11"/>
      <c r="R83" s="11"/>
      <c r="S83" s="11"/>
      <c r="T83" s="11"/>
      <c r="U83" s="11"/>
      <c r="V83" s="11"/>
      <c r="W83" s="11"/>
      <c r="X83" s="11"/>
      <c r="Y83" s="11"/>
      <c r="Z83" s="11"/>
      <c r="AA83" s="11"/>
      <c r="AB83" s="177"/>
      <c r="AC83" s="192"/>
      <c r="AG83" s="165"/>
      <c r="AH83" s="165"/>
    </row>
    <row r="84" spans="1:34" x14ac:dyDescent="0.3">
      <c r="A84" s="165"/>
      <c r="B84" s="191"/>
      <c r="C84" s="176"/>
      <c r="D84" s="11"/>
      <c r="E84" s="11"/>
      <c r="F84" s="11"/>
      <c r="G84" s="11"/>
      <c r="H84" s="11"/>
      <c r="I84" s="11"/>
      <c r="J84" s="11"/>
      <c r="K84" s="11"/>
      <c r="L84" s="11"/>
      <c r="M84" s="11"/>
      <c r="N84" s="11"/>
      <c r="O84" s="11"/>
      <c r="P84" s="11"/>
      <c r="Q84" s="11"/>
      <c r="R84" s="11"/>
      <c r="S84" s="11"/>
      <c r="T84" s="11"/>
      <c r="U84" s="11"/>
      <c r="V84" s="11"/>
      <c r="W84" s="11"/>
      <c r="X84" s="11"/>
      <c r="Y84" s="11"/>
      <c r="Z84" s="11"/>
      <c r="AA84" s="11"/>
      <c r="AB84" s="177"/>
      <c r="AC84" s="192"/>
      <c r="AG84" s="165"/>
      <c r="AH84" s="165"/>
    </row>
    <row r="85" spans="1:34" x14ac:dyDescent="0.3">
      <c r="A85" s="165"/>
      <c r="B85" s="191"/>
      <c r="C85" s="176"/>
      <c r="D85" s="11"/>
      <c r="E85" s="11"/>
      <c r="F85" s="11"/>
      <c r="G85" s="11"/>
      <c r="H85" s="11"/>
      <c r="I85" s="11"/>
      <c r="J85" s="11"/>
      <c r="K85" s="11"/>
      <c r="L85" s="11"/>
      <c r="M85" s="11"/>
      <c r="N85" s="11"/>
      <c r="O85" s="11"/>
      <c r="P85" s="11"/>
      <c r="Q85" s="11"/>
      <c r="R85" s="11"/>
      <c r="S85" s="11"/>
      <c r="T85" s="11"/>
      <c r="U85" s="11"/>
      <c r="V85" s="11"/>
      <c r="W85" s="11"/>
      <c r="X85" s="11"/>
      <c r="Y85" s="11"/>
      <c r="Z85" s="11"/>
      <c r="AA85" s="11"/>
      <c r="AB85" s="177"/>
      <c r="AC85" s="192"/>
      <c r="AG85" s="165"/>
      <c r="AH85" s="165"/>
    </row>
    <row r="86" spans="1:34" x14ac:dyDescent="0.3">
      <c r="B86" s="191"/>
      <c r="C86" s="176"/>
      <c r="D86" s="11"/>
      <c r="E86" s="11"/>
      <c r="F86" s="11"/>
      <c r="G86" s="11"/>
      <c r="H86" s="11"/>
      <c r="I86" s="11"/>
      <c r="J86" s="11"/>
      <c r="K86" s="11"/>
      <c r="L86" s="11"/>
      <c r="M86" s="11"/>
      <c r="N86" s="11"/>
      <c r="O86" s="11"/>
      <c r="P86" s="11"/>
      <c r="Q86" s="11"/>
      <c r="R86" s="11"/>
      <c r="S86" s="11"/>
      <c r="T86" s="11"/>
      <c r="U86" s="11"/>
      <c r="V86" s="11"/>
      <c r="W86" s="11"/>
      <c r="X86" s="11"/>
      <c r="Y86" s="11"/>
      <c r="Z86" s="11"/>
      <c r="AA86" s="11"/>
      <c r="AB86" s="177"/>
      <c r="AC86" s="192"/>
      <c r="AG86" s="17"/>
      <c r="AH86" s="17"/>
    </row>
    <row r="87" spans="1:34" x14ac:dyDescent="0.3">
      <c r="B87" s="191"/>
      <c r="C87" s="176"/>
      <c r="D87" s="11"/>
      <c r="E87" s="11"/>
      <c r="F87" s="11"/>
      <c r="G87" s="11"/>
      <c r="H87" s="11"/>
      <c r="I87" s="11"/>
      <c r="J87" s="11"/>
      <c r="K87" s="11"/>
      <c r="L87" s="11"/>
      <c r="M87" s="11"/>
      <c r="N87" s="11"/>
      <c r="O87" s="11"/>
      <c r="P87" s="11"/>
      <c r="Q87" s="11"/>
      <c r="R87" s="11"/>
      <c r="S87" s="11"/>
      <c r="T87" s="11"/>
      <c r="U87" s="11"/>
      <c r="V87" s="11"/>
      <c r="W87" s="11"/>
      <c r="X87" s="11"/>
      <c r="Y87" s="11"/>
      <c r="Z87" s="11"/>
      <c r="AA87" s="11"/>
      <c r="AB87" s="177"/>
      <c r="AC87" s="192"/>
      <c r="AG87" s="17"/>
      <c r="AH87" s="17"/>
    </row>
    <row r="88" spans="1:34" x14ac:dyDescent="0.3">
      <c r="B88" s="191"/>
      <c r="C88" s="176"/>
      <c r="D88" s="11"/>
      <c r="E88" s="11"/>
      <c r="F88" s="11"/>
      <c r="G88" s="11"/>
      <c r="H88" s="11"/>
      <c r="I88" s="11"/>
      <c r="J88" s="11"/>
      <c r="K88" s="11"/>
      <c r="L88" s="11"/>
      <c r="M88" s="11"/>
      <c r="N88" s="11"/>
      <c r="O88" s="11"/>
      <c r="P88" s="11"/>
      <c r="Q88" s="11"/>
      <c r="R88" s="11"/>
      <c r="S88" s="11"/>
      <c r="T88" s="11"/>
      <c r="U88" s="11"/>
      <c r="V88" s="11"/>
      <c r="W88" s="11"/>
      <c r="X88" s="11"/>
      <c r="Y88" s="11"/>
      <c r="Z88" s="11"/>
      <c r="AA88" s="11"/>
      <c r="AB88" s="177"/>
      <c r="AC88" s="192"/>
      <c r="AG88" s="17"/>
      <c r="AH88" s="17"/>
    </row>
    <row r="89" spans="1:34" x14ac:dyDescent="0.3">
      <c r="B89" s="191"/>
      <c r="C89" s="176"/>
      <c r="D89" s="11"/>
      <c r="E89" s="11"/>
      <c r="F89" s="11"/>
      <c r="G89" s="11"/>
      <c r="H89" s="11"/>
      <c r="I89" s="11"/>
      <c r="J89" s="11"/>
      <c r="K89" s="11"/>
      <c r="L89" s="11"/>
      <c r="M89" s="11"/>
      <c r="N89" s="11"/>
      <c r="O89" s="11"/>
      <c r="P89" s="11"/>
      <c r="Q89" s="11"/>
      <c r="R89" s="11"/>
      <c r="S89" s="11"/>
      <c r="T89" s="11"/>
      <c r="U89" s="11"/>
      <c r="V89" s="11"/>
      <c r="W89" s="11"/>
      <c r="X89" s="11"/>
      <c r="Y89" s="11"/>
      <c r="Z89" s="11"/>
      <c r="AA89" s="11"/>
      <c r="AB89" s="177"/>
      <c r="AC89" s="192"/>
      <c r="AG89" s="17"/>
      <c r="AH89" s="17"/>
    </row>
    <row r="90" spans="1:34" x14ac:dyDescent="0.3">
      <c r="B90" s="191"/>
      <c r="C90" s="176"/>
      <c r="D90" s="11"/>
      <c r="E90" s="11"/>
      <c r="F90" s="11"/>
      <c r="G90" s="11"/>
      <c r="H90" s="11"/>
      <c r="I90" s="11"/>
      <c r="J90" s="11"/>
      <c r="K90" s="11"/>
      <c r="L90" s="11"/>
      <c r="M90" s="11"/>
      <c r="N90" s="11"/>
      <c r="O90" s="11"/>
      <c r="P90" s="11"/>
      <c r="Q90" s="11"/>
      <c r="R90" s="11"/>
      <c r="S90" s="11"/>
      <c r="T90" s="11"/>
      <c r="U90" s="11"/>
      <c r="V90" s="11"/>
      <c r="W90" s="11"/>
      <c r="X90" s="11"/>
      <c r="Y90" s="11"/>
      <c r="Z90" s="11"/>
      <c r="AA90" s="11"/>
      <c r="AB90" s="177"/>
      <c r="AC90" s="192"/>
      <c r="AG90" s="17"/>
      <c r="AH90" s="17"/>
    </row>
    <row r="91" spans="1:34" x14ac:dyDescent="0.3">
      <c r="B91" s="191"/>
      <c r="C91" s="176"/>
      <c r="D91" s="11"/>
      <c r="E91" s="11"/>
      <c r="F91" s="11"/>
      <c r="G91" s="11"/>
      <c r="H91" s="11"/>
      <c r="I91" s="11"/>
      <c r="J91" s="11"/>
      <c r="K91" s="11"/>
      <c r="L91" s="11"/>
      <c r="M91" s="11"/>
      <c r="N91" s="11"/>
      <c r="O91" s="11"/>
      <c r="P91" s="11"/>
      <c r="Q91" s="11"/>
      <c r="R91" s="11"/>
      <c r="S91" s="11"/>
      <c r="T91" s="11"/>
      <c r="U91" s="11"/>
      <c r="V91" s="11"/>
      <c r="W91" s="11"/>
      <c r="X91" s="11"/>
      <c r="Y91" s="11"/>
      <c r="Z91" s="11"/>
      <c r="AA91" s="11"/>
      <c r="AB91" s="177"/>
      <c r="AC91" s="192"/>
      <c r="AG91" s="17"/>
      <c r="AH91" s="17"/>
    </row>
    <row r="92" spans="1:34" x14ac:dyDescent="0.3">
      <c r="B92" s="191"/>
      <c r="C92" s="178"/>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80"/>
      <c r="AC92" s="192"/>
      <c r="AG92" s="17"/>
      <c r="AH92" s="17"/>
    </row>
    <row r="93" spans="1:34" ht="25.05" customHeight="1" thickBot="1" x14ac:dyDescent="0.35">
      <c r="A93" s="165"/>
      <c r="B93" s="193"/>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5"/>
    </row>
    <row r="94" spans="1:34" x14ac:dyDescent="0.3">
      <c r="A94" s="165"/>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98"/>
    </row>
  </sheetData>
  <sheetProtection password="CC9A" sheet="1" objects="1" scenarios="1"/>
  <mergeCells count="161">
    <mergeCell ref="B39:K39"/>
    <mergeCell ref="AA43:AC43"/>
    <mergeCell ref="B63:W63"/>
    <mergeCell ref="S71:AB72"/>
    <mergeCell ref="V12:Z13"/>
    <mergeCell ref="B65:J65"/>
    <mergeCell ref="L65:AC65"/>
    <mergeCell ref="H6:Q6"/>
    <mergeCell ref="B68:AC68"/>
    <mergeCell ref="Z54:AC58"/>
    <mergeCell ref="P29:W29"/>
    <mergeCell ref="P43:Z43"/>
    <mergeCell ref="P38:Z38"/>
    <mergeCell ref="AA38:AC38"/>
    <mergeCell ref="B42:K42"/>
    <mergeCell ref="B51:E51"/>
    <mergeCell ref="B50:E50"/>
    <mergeCell ref="X47:AC47"/>
    <mergeCell ref="L42:N42"/>
    <mergeCell ref="AA45:AC45"/>
    <mergeCell ref="L44:N44"/>
    <mergeCell ref="P50:S50"/>
    <mergeCell ref="B53:M53"/>
    <mergeCell ref="Z53:AC53"/>
    <mergeCell ref="B60:AC60"/>
    <mergeCell ref="L38:N38"/>
    <mergeCell ref="H5:Q5"/>
    <mergeCell ref="AA5:AC5"/>
    <mergeCell ref="S70:AC70"/>
    <mergeCell ref="P39:Z39"/>
    <mergeCell ref="AA42:AC42"/>
    <mergeCell ref="B54:L54"/>
    <mergeCell ref="B56:L56"/>
    <mergeCell ref="B55:L55"/>
    <mergeCell ref="I34:K34"/>
    <mergeCell ref="P42:Z42"/>
    <mergeCell ref="AA35:AC35"/>
    <mergeCell ref="AA41:AC41"/>
    <mergeCell ref="AA44:AC44"/>
    <mergeCell ref="AA40:AC40"/>
    <mergeCell ref="AA36:AC36"/>
    <mergeCell ref="AA37:AC37"/>
    <mergeCell ref="F50:N50"/>
    <mergeCell ref="F51:N51"/>
    <mergeCell ref="L47:N47"/>
    <mergeCell ref="O54:X54"/>
    <mergeCell ref="B62:E62"/>
    <mergeCell ref="F62:N62"/>
    <mergeCell ref="P51:S51"/>
    <mergeCell ref="T50:AC50"/>
    <mergeCell ref="T51:AC51"/>
    <mergeCell ref="P31:Z31"/>
    <mergeCell ref="Z21:AA21"/>
    <mergeCell ref="B34:H34"/>
    <mergeCell ref="L37:N37"/>
    <mergeCell ref="L41:N41"/>
    <mergeCell ref="B37:K37"/>
    <mergeCell ref="L35:N35"/>
    <mergeCell ref="P35:Z35"/>
    <mergeCell ref="L34:N34"/>
    <mergeCell ref="L39:N39"/>
    <mergeCell ref="P34:Z34"/>
    <mergeCell ref="P36:Z36"/>
    <mergeCell ref="I35:K35"/>
    <mergeCell ref="AA39:AC39"/>
    <mergeCell ref="B36:N36"/>
    <mergeCell ref="P40:Z40"/>
    <mergeCell ref="P37:Z37"/>
    <mergeCell ref="B41:K41"/>
    <mergeCell ref="B40:K40"/>
    <mergeCell ref="B38:K38"/>
    <mergeCell ref="P41:Z41"/>
    <mergeCell ref="L40:N40"/>
    <mergeCell ref="AB16:AC16"/>
    <mergeCell ref="Z16:AA16"/>
    <mergeCell ref="M17:N17"/>
    <mergeCell ref="K17:L17"/>
    <mergeCell ref="K19:L19"/>
    <mergeCell ref="M18:N18"/>
    <mergeCell ref="B17:J17"/>
    <mergeCell ref="P33:Z33"/>
    <mergeCell ref="P32:Z32"/>
    <mergeCell ref="B31:K31"/>
    <mergeCell ref="AB25:AC25"/>
    <mergeCell ref="P24:Y24"/>
    <mergeCell ref="AA32:AC32"/>
    <mergeCell ref="AA33:AC33"/>
    <mergeCell ref="B20:J20"/>
    <mergeCell ref="K20:N20"/>
    <mergeCell ref="M24:N24"/>
    <mergeCell ref="B33:K33"/>
    <mergeCell ref="B32:K32"/>
    <mergeCell ref="AB29:AC29"/>
    <mergeCell ref="L33:N33"/>
    <mergeCell ref="L32:N32"/>
    <mergeCell ref="B25:J27"/>
    <mergeCell ref="K25:N27"/>
    <mergeCell ref="Z17:AA17"/>
    <mergeCell ref="P17:Y17"/>
    <mergeCell ref="AB28:AC28"/>
    <mergeCell ref="B23:J24"/>
    <mergeCell ref="P18:Y18"/>
    <mergeCell ref="AB20:AC20"/>
    <mergeCell ref="Z20:AA20"/>
    <mergeCell ref="AB19:AC19"/>
    <mergeCell ref="Z19:AA19"/>
    <mergeCell ref="Z18:AA18"/>
    <mergeCell ref="B19:J19"/>
    <mergeCell ref="B18:J18"/>
    <mergeCell ref="V28:W28"/>
    <mergeCell ref="M23:N23"/>
    <mergeCell ref="AB23:AC23"/>
    <mergeCell ref="Z23:AA23"/>
    <mergeCell ref="Z15:AA15"/>
    <mergeCell ref="M15:N15"/>
    <mergeCell ref="K15:L15"/>
    <mergeCell ref="K16:L16"/>
    <mergeCell ref="P15:Y15"/>
    <mergeCell ref="AA34:AC34"/>
    <mergeCell ref="AB21:AC21"/>
    <mergeCell ref="AB24:AC24"/>
    <mergeCell ref="K23:L23"/>
    <mergeCell ref="M19:N19"/>
    <mergeCell ref="K24:L24"/>
    <mergeCell ref="P28:U28"/>
    <mergeCell ref="X28:AA28"/>
    <mergeCell ref="P23:Y23"/>
    <mergeCell ref="P20:Y20"/>
    <mergeCell ref="P19:Y19"/>
    <mergeCell ref="Z24:AA24"/>
    <mergeCell ref="P27:AC27"/>
    <mergeCell ref="L31:N31"/>
    <mergeCell ref="AA31:AC31"/>
    <mergeCell ref="P25:Y25"/>
    <mergeCell ref="Z25:AA25"/>
    <mergeCell ref="AB15:AC15"/>
    <mergeCell ref="M16:N16"/>
    <mergeCell ref="L70:P70"/>
    <mergeCell ref="L71:P71"/>
    <mergeCell ref="L72:P72"/>
    <mergeCell ref="L73:P73"/>
    <mergeCell ref="L74:P74"/>
    <mergeCell ref="A1:AD1"/>
    <mergeCell ref="A2:AD2"/>
    <mergeCell ref="AB8:AB10"/>
    <mergeCell ref="AA4:AC4"/>
    <mergeCell ref="AB18:AC18"/>
    <mergeCell ref="I12:L12"/>
    <mergeCell ref="I13:L13"/>
    <mergeCell ref="T12:U12"/>
    <mergeCell ref="T13:U13"/>
    <mergeCell ref="H4:Q4"/>
    <mergeCell ref="I9:AA9"/>
    <mergeCell ref="I8:AA8"/>
    <mergeCell ref="I10:AA10"/>
    <mergeCell ref="P16:Y16"/>
    <mergeCell ref="B16:J16"/>
    <mergeCell ref="B15:J15"/>
    <mergeCell ref="AB17:AC17"/>
    <mergeCell ref="Y6:AC6"/>
    <mergeCell ref="K18:L18"/>
  </mergeCells>
  <conditionalFormatting sqref="Z54">
    <cfRule type="iconSet" priority="13">
      <iconSet iconSet="3TrafficLights2">
        <cfvo type="percent" val="0"/>
        <cfvo type="percent" val="33"/>
        <cfvo type="percent" val="67"/>
      </iconSet>
    </cfRule>
  </conditionalFormatting>
  <conditionalFormatting sqref="Z54">
    <cfRule type="containsText" dxfId="15" priority="11" operator="containsText" text="Der Antrag ist nicht vollständig bzw. nicht förderfähig!">
      <formula>NOT(ISERROR(SEARCH("Der Antrag ist nicht vollständig bzw. nicht förderfähig!",Z54)))</formula>
    </cfRule>
    <cfRule type="containsText" dxfId="14" priority="12" operator="containsText" text="Der Antrag ist vollständig und nach erster Prüfung korrekt!">
      <formula>NOT(ISERROR(SEARCH("Der Antrag ist vollständig und nach erster Prüfung korrekt!",Z54)))</formula>
    </cfRule>
  </conditionalFormatting>
  <conditionalFormatting sqref="K20">
    <cfRule type="cellIs" dxfId="13" priority="10" operator="greaterThan">
      <formula>100</formula>
    </cfRule>
  </conditionalFormatting>
  <conditionalFormatting sqref="L47:N47">
    <cfRule type="cellIs" dxfId="12" priority="9" operator="lessThan">
      <formula>0</formula>
    </cfRule>
  </conditionalFormatting>
  <conditionalFormatting sqref="F51:N51">
    <cfRule type="cellIs" dxfId="11" priority="7" operator="equal">
      <formula>0</formula>
    </cfRule>
  </conditionalFormatting>
  <conditionalFormatting sqref="Z25:AA25">
    <cfRule type="cellIs" dxfId="10" priority="5" operator="equal">
      <formula>1</formula>
    </cfRule>
  </conditionalFormatting>
  <conditionalFormatting sqref="Z24:AC25">
    <cfRule type="cellIs" dxfId="9" priority="4" operator="equal">
      <formula>1</formula>
    </cfRule>
  </conditionalFormatting>
  <conditionalFormatting sqref="V28:W28 AB28:AC29">
    <cfRule type="cellIs" dxfId="8" priority="3" operator="equal">
      <formula>1</formula>
    </cfRule>
  </conditionalFormatting>
  <conditionalFormatting sqref="X47">
    <cfRule type="cellIs" dxfId="7" priority="2" operator="equal">
      <formula>0</formula>
    </cfRule>
  </conditionalFormatting>
  <conditionalFormatting sqref="X47:AC47">
    <cfRule type="cellIs" dxfId="6" priority="1" operator="lessThan">
      <formula>200</formula>
    </cfRule>
  </conditionalFormatting>
  <dataValidations count="5">
    <dataValidation type="list" allowBlank="1" showInputMessage="1" showErrorMessage="1" sqref="I8:AA10">
      <formula1>Themenschwerpunkte</formula1>
    </dataValidation>
    <dataValidation type="textLength" operator="equal" allowBlank="1" showInputMessage="1" showErrorMessage="1" error="hast du vielleicht eine Zahl vergessen? " sqref="F51:N51">
      <formula1>22</formula1>
    </dataValidation>
    <dataValidation type="textLength" allowBlank="1" showInputMessage="1" showErrorMessage="1" sqref="F50:N50">
      <formula1>3</formula1>
      <formula2>43</formula2>
    </dataValidation>
    <dataValidation allowBlank="1" showInputMessage="1" showErrorMessage="1" prompt="Zuwendungsfähig sind nur die Ausgaben, die für Teilnehmende aus Bayern anfallen." sqref="AA32:AC40"/>
    <dataValidation allowBlank="1" showInputMessage="1" showErrorMessage="1" promptTitle="Einnahmen" prompt="Zeile" sqref="B57:F57"/>
  </dataValidations>
  <hyperlinks>
    <hyperlink ref="O62" r:id="rId1" location="c3698" display="Datenschutz"/>
    <hyperlink ref="B62:E62"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1" orientation="portrait" r:id="rId3"/>
  <headerFooter>
    <oddHeader>&amp;L&amp;"Roboto,Standard"
Bearbeitungsnummer des 
Bezirksjugendrings Mittelfranken:&amp;C
&amp;"Roboto,Standard"&amp;24AEJ   .........................&amp;R&amp;G</oddHeader>
    <oddFooter>&amp;C&amp;"Roboto,Standard"&amp;10Bezirksjugendring Mittelfranken, Gleißbühlstraße 7, 90402 Nürnberg&amp;R&amp;"Roboto,Standard"Seite &amp;P von 2</oddFooter>
  </headerFooter>
  <rowBreaks count="1" manualBreakCount="1">
    <brk id="58" max="29" man="1"/>
  </rowBreaks>
  <ignoredErrors>
    <ignoredError sqref="T12:T13 AC8:AC10 K19 M19 Z21 AB21 L34 AA41:AA42"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220980</xdr:colOff>
                    <xdr:row>11</xdr:row>
                    <xdr:rowOff>0</xdr:rowOff>
                  </from>
                  <to>
                    <xdr:col>28</xdr:col>
                    <xdr:colOff>152400</xdr:colOff>
                    <xdr:row>12</xdr:row>
                    <xdr:rowOff>15240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220980</xdr:colOff>
                    <xdr:row>12</xdr:row>
                    <xdr:rowOff>0</xdr:rowOff>
                  </from>
                  <to>
                    <xdr:col>28</xdr:col>
                    <xdr:colOff>167640</xdr:colOff>
                    <xdr:row>13</xdr:row>
                    <xdr:rowOff>7620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60960</xdr:colOff>
                    <xdr:row>54</xdr:row>
                    <xdr:rowOff>15240</xdr:rowOff>
                  </from>
                  <to>
                    <xdr:col>25</xdr:col>
                    <xdr:colOff>30480</xdr:colOff>
                    <xdr:row>54</xdr:row>
                    <xdr:rowOff>228600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60960</xdr:colOff>
                    <xdr:row>53</xdr:row>
                    <xdr:rowOff>30480</xdr:rowOff>
                  </from>
                  <to>
                    <xdr:col>25</xdr:col>
                    <xdr:colOff>30480</xdr:colOff>
                    <xdr:row>53</xdr:row>
                    <xdr:rowOff>243840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53340</xdr:colOff>
                    <xdr:row>53</xdr:row>
                    <xdr:rowOff>45720</xdr:rowOff>
                  </from>
                  <to>
                    <xdr:col>13</xdr:col>
                    <xdr:colOff>60960</xdr:colOff>
                    <xdr:row>53</xdr:row>
                    <xdr:rowOff>259080</xdr:rowOff>
                  </to>
                </anchor>
              </controlPr>
            </control>
          </mc:Choice>
        </mc:AlternateContent>
        <mc:AlternateContent xmlns:mc="http://schemas.openxmlformats.org/markup-compatibility/2006">
          <mc:Choice Requires="x14">
            <control shapeId="14374" r:id="rId12" name="Check Box 10278">
              <controlPr defaultSize="0" autoFill="0" autoLine="0" autoPict="0">
                <anchor moveWithCells="1">
                  <from>
                    <xdr:col>24</xdr:col>
                    <xdr:colOff>60960</xdr:colOff>
                    <xdr:row>56</xdr:row>
                    <xdr:rowOff>15240</xdr:rowOff>
                  </from>
                  <to>
                    <xdr:col>25</xdr:col>
                    <xdr:colOff>30480</xdr:colOff>
                    <xdr:row>56</xdr:row>
                    <xdr:rowOff>228600</xdr:rowOff>
                  </to>
                </anchor>
              </controlPr>
            </control>
          </mc:Choice>
        </mc:AlternateContent>
        <mc:AlternateContent xmlns:mc="http://schemas.openxmlformats.org/markup-compatibility/2006">
          <mc:Choice Requires="x14">
            <control shapeId="14375" r:id="rId13" name="Check Box 10279">
              <controlPr defaultSize="0" autoFill="0" autoLine="0" autoPict="0">
                <anchor moveWithCells="1">
                  <from>
                    <xdr:col>24</xdr:col>
                    <xdr:colOff>60960</xdr:colOff>
                    <xdr:row>55</xdr:row>
                    <xdr:rowOff>190500</xdr:rowOff>
                  </from>
                  <to>
                    <xdr:col>25</xdr:col>
                    <xdr:colOff>30480</xdr:colOff>
                    <xdr:row>55</xdr:row>
                    <xdr:rowOff>403860</xdr:rowOff>
                  </to>
                </anchor>
              </controlPr>
            </control>
          </mc:Choice>
        </mc:AlternateContent>
        <mc:AlternateContent xmlns:mc="http://schemas.openxmlformats.org/markup-compatibility/2006">
          <mc:Choice Requires="x14">
            <control shapeId="14376" r:id="rId14" name="Check Box 10280">
              <controlPr defaultSize="0" autoFill="0" autoLine="0" autoPict="0">
                <anchor moveWithCells="1">
                  <from>
                    <xdr:col>24</xdr:col>
                    <xdr:colOff>60960</xdr:colOff>
                    <xdr:row>56</xdr:row>
                    <xdr:rowOff>251460</xdr:rowOff>
                  </from>
                  <to>
                    <xdr:col>25</xdr:col>
                    <xdr:colOff>30480</xdr:colOff>
                    <xdr:row>57</xdr:row>
                    <xdr:rowOff>198120</xdr:rowOff>
                  </to>
                </anchor>
              </controlPr>
            </control>
          </mc:Choice>
        </mc:AlternateContent>
        <mc:AlternateContent xmlns:mc="http://schemas.openxmlformats.org/markup-compatibility/2006">
          <mc:Choice Requires="x14">
            <control shapeId="14383" r:id="rId15" name="Check Box 10287">
              <controlPr defaultSize="0" autoFill="0" autoLine="0" autoPict="0">
                <anchor moveWithCells="1">
                  <from>
                    <xdr:col>12</xdr:col>
                    <xdr:colOff>53340</xdr:colOff>
                    <xdr:row>56</xdr:row>
                    <xdr:rowOff>22860</xdr:rowOff>
                  </from>
                  <to>
                    <xdr:col>13</xdr:col>
                    <xdr:colOff>53340</xdr:colOff>
                    <xdr:row>56</xdr:row>
                    <xdr:rowOff>228600</xdr:rowOff>
                  </to>
                </anchor>
              </controlPr>
            </control>
          </mc:Choice>
        </mc:AlternateContent>
        <mc:AlternateContent xmlns:mc="http://schemas.openxmlformats.org/markup-compatibility/2006">
          <mc:Choice Requires="x14">
            <control shapeId="14384" r:id="rId16" name="Check Box 10288">
              <controlPr defaultSize="0" autoFill="0" autoLine="0" autoPict="0">
                <anchor moveWithCells="1">
                  <from>
                    <xdr:col>12</xdr:col>
                    <xdr:colOff>45720</xdr:colOff>
                    <xdr:row>54</xdr:row>
                    <xdr:rowOff>7620</xdr:rowOff>
                  </from>
                  <to>
                    <xdr:col>13</xdr:col>
                    <xdr:colOff>68580</xdr:colOff>
                    <xdr:row>54</xdr:row>
                    <xdr:rowOff>205740</xdr:rowOff>
                  </to>
                </anchor>
              </controlPr>
            </control>
          </mc:Choice>
        </mc:AlternateContent>
        <mc:AlternateContent xmlns:mc="http://schemas.openxmlformats.org/markup-compatibility/2006">
          <mc:Choice Requires="x14">
            <control shapeId="14387" r:id="rId17" name="Check Box 10291">
              <controlPr defaultSize="0" autoFill="0" autoLine="0" autoPict="0">
                <anchor moveWithCells="1">
                  <from>
                    <xdr:col>12</xdr:col>
                    <xdr:colOff>45720</xdr:colOff>
                    <xdr:row>55</xdr:row>
                    <xdr:rowOff>60960</xdr:rowOff>
                  </from>
                  <to>
                    <xdr:col>13</xdr:col>
                    <xdr:colOff>53340</xdr:colOff>
                    <xdr:row>55</xdr:row>
                    <xdr:rowOff>274320</xdr:rowOff>
                  </to>
                </anchor>
              </controlPr>
            </control>
          </mc:Choice>
        </mc:AlternateContent>
        <mc:AlternateContent xmlns:mc="http://schemas.openxmlformats.org/markup-compatibility/2006">
          <mc:Choice Requires="x14">
            <control shapeId="14396" r:id="rId18" name="Check Box 10300">
              <controlPr defaultSize="0" autoFill="0" autoLine="0" autoPict="0">
                <anchor moveWithCells="1">
                  <from>
                    <xdr:col>26</xdr:col>
                    <xdr:colOff>220980</xdr:colOff>
                    <xdr:row>11</xdr:row>
                    <xdr:rowOff>0</xdr:rowOff>
                  </from>
                  <to>
                    <xdr:col>28</xdr:col>
                    <xdr:colOff>152400</xdr:colOff>
                    <xdr:row>12</xdr:row>
                    <xdr:rowOff>15240</xdr:rowOff>
                  </to>
                </anchor>
              </controlPr>
            </control>
          </mc:Choice>
        </mc:AlternateContent>
        <mc:AlternateContent xmlns:mc="http://schemas.openxmlformats.org/markup-compatibility/2006">
          <mc:Choice Requires="x14">
            <control shapeId="14397" r:id="rId19" name="Check Box 10301">
              <controlPr defaultSize="0" autoFill="0" autoLine="0" autoPict="0">
                <anchor moveWithCells="1">
                  <from>
                    <xdr:col>26</xdr:col>
                    <xdr:colOff>220980</xdr:colOff>
                    <xdr:row>12</xdr:row>
                    <xdr:rowOff>0</xdr:rowOff>
                  </from>
                  <to>
                    <xdr:col>28</xdr:col>
                    <xdr:colOff>167640</xdr:colOff>
                    <xdr:row>13</xdr:row>
                    <xdr:rowOff>7620</xdr:rowOff>
                  </to>
                </anchor>
              </controlPr>
            </control>
          </mc:Choice>
        </mc:AlternateContent>
        <mc:AlternateContent xmlns:mc="http://schemas.openxmlformats.org/markup-compatibility/2006">
          <mc:Choice Requires="x14">
            <control shapeId="14401" r:id="rId20" name="Check Box 10305">
              <controlPr locked="0" defaultSize="0" autoFill="0" autoLine="0" autoPict="0">
                <anchor moveWithCells="1">
                  <from>
                    <xdr:col>22</xdr:col>
                    <xdr:colOff>167640</xdr:colOff>
                    <xdr:row>61</xdr:row>
                    <xdr:rowOff>91440</xdr:rowOff>
                  </from>
                  <to>
                    <xdr:col>23</xdr:col>
                    <xdr:colOff>365760</xdr:colOff>
                    <xdr:row>63</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I54"/>
  <sheetViews>
    <sheetView showGridLines="0" showZeros="0" topLeftCell="A22" zoomScaleNormal="100" zoomScaleSheetLayoutView="115" zoomScalePageLayoutView="115" workbookViewId="0">
      <selection activeCell="L33" sqref="L33:O33"/>
    </sheetView>
  </sheetViews>
  <sheetFormatPr baseColWidth="10" defaultColWidth="11.44140625" defaultRowHeight="14.4" x14ac:dyDescent="0.3"/>
  <cols>
    <col min="1" max="1" width="2.88671875" style="109" customWidth="1"/>
    <col min="2" max="2" width="4.33203125" style="108" customWidth="1"/>
    <col min="3" max="7" width="3.109375" style="108" customWidth="1"/>
    <col min="8" max="8" width="11.6640625" style="108" customWidth="1"/>
    <col min="9" max="9" width="4.33203125" style="108" customWidth="1"/>
    <col min="10" max="13" width="3.109375" style="108" customWidth="1"/>
    <col min="14" max="15" width="3.33203125" style="108" customWidth="1"/>
    <col min="16" max="16" width="2.109375" style="108" customWidth="1"/>
    <col min="17" max="25" width="3.33203125" style="108" customWidth="1"/>
    <col min="26" max="26" width="6.21875" style="108" customWidth="1"/>
    <col min="27" max="30" width="4.33203125" style="108" customWidth="1"/>
    <col min="31" max="31" width="2.88671875" style="108" customWidth="1"/>
    <col min="32" max="16384" width="11.44140625" style="108"/>
  </cols>
  <sheetData>
    <row r="1" spans="1:30" ht="36.75" customHeight="1" x14ac:dyDescent="0.35">
      <c r="A1" s="306" t="s">
        <v>247</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row>
    <row r="2" spans="1:30" s="2" customFormat="1" ht="20.399999999999999" customHeight="1" x14ac:dyDescent="0.3">
      <c r="A2" s="307" t="s">
        <v>317</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row>
    <row r="3" spans="1:30" x14ac:dyDescent="0.3">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s="128" customFormat="1" x14ac:dyDescent="0.3">
      <c r="A4" s="137"/>
      <c r="B4" s="137" t="s">
        <v>245</v>
      </c>
      <c r="H4" s="451">
        <f>'TN-Liste_AEJ'!D1</f>
        <v>0</v>
      </c>
      <c r="I4" s="452"/>
      <c r="J4" s="452"/>
      <c r="K4" s="452"/>
      <c r="L4" s="452"/>
      <c r="M4" s="452"/>
      <c r="N4" s="452"/>
      <c r="O4" s="452"/>
      <c r="P4" s="452"/>
      <c r="Q4" s="452"/>
      <c r="R4" s="453"/>
      <c r="T4" s="137" t="s">
        <v>307</v>
      </c>
      <c r="AA4" s="462">
        <f>'TN-Liste_AEJ'!D2</f>
        <v>0</v>
      </c>
      <c r="AB4" s="463"/>
      <c r="AC4" s="463"/>
      <c r="AD4" s="464"/>
    </row>
    <row r="5" spans="1:30" s="4" customFormat="1" x14ac:dyDescent="0.3">
      <c r="A5" s="12"/>
      <c r="B5" s="4" t="s">
        <v>267</v>
      </c>
      <c r="H5" s="154"/>
      <c r="I5" s="456">
        <f>Antrag_AEJ!H5</f>
        <v>0</v>
      </c>
      <c r="J5" s="457"/>
      <c r="K5" s="457"/>
      <c r="L5" s="457"/>
      <c r="M5" s="457"/>
      <c r="N5" s="457"/>
      <c r="O5" s="457"/>
      <c r="P5" s="457"/>
      <c r="Q5" s="457"/>
      <c r="R5" s="458"/>
      <c r="S5" s="138"/>
      <c r="T5" s="137" t="s">
        <v>278</v>
      </c>
      <c r="U5" s="128"/>
      <c r="AA5" s="462">
        <f>Antrag_AEJ!AA5</f>
        <v>0</v>
      </c>
      <c r="AB5" s="463"/>
      <c r="AC5" s="463"/>
      <c r="AD5" s="464"/>
    </row>
    <row r="6" spans="1:30" s="128" customFormat="1" x14ac:dyDescent="0.3">
      <c r="A6" s="137"/>
      <c r="B6" s="137" t="s">
        <v>306</v>
      </c>
      <c r="H6" s="137"/>
      <c r="I6" s="459">
        <f>'TN-Liste_AEJ'!D3</f>
        <v>0</v>
      </c>
      <c r="J6" s="460"/>
      <c r="K6" s="460"/>
      <c r="L6" s="460"/>
      <c r="M6" s="460"/>
      <c r="N6" s="460"/>
      <c r="O6" s="460"/>
      <c r="P6" s="460"/>
      <c r="Q6" s="460"/>
      <c r="R6" s="461"/>
      <c r="T6" s="137" t="s">
        <v>309</v>
      </c>
      <c r="Z6" s="462">
        <f>Antrag_AEJ!Y6</f>
        <v>0</v>
      </c>
      <c r="AA6" s="463"/>
      <c r="AB6" s="463"/>
      <c r="AC6" s="463"/>
      <c r="AD6" s="464"/>
    </row>
    <row r="7" spans="1:30" ht="4.5" customHeight="1" x14ac:dyDescent="0.3"/>
    <row r="8" spans="1:30" x14ac:dyDescent="0.3">
      <c r="B8" s="128" t="s">
        <v>333</v>
      </c>
      <c r="C8" s="110"/>
      <c r="D8" s="110"/>
      <c r="E8" s="110"/>
      <c r="F8" s="110"/>
      <c r="G8" s="110"/>
      <c r="H8" s="110"/>
      <c r="I8" s="473">
        <f>'TN-Liste_AEJ'!J3</f>
        <v>0</v>
      </c>
      <c r="J8" s="474"/>
      <c r="K8" s="474"/>
      <c r="L8" s="475"/>
      <c r="M8" s="111"/>
      <c r="N8" s="476" t="s">
        <v>287</v>
      </c>
      <c r="O8" s="476"/>
      <c r="P8" s="476"/>
      <c r="Q8" s="476"/>
      <c r="R8" s="476"/>
      <c r="S8" s="477"/>
      <c r="T8" s="478">
        <f>Antrag_AEJ!T12</f>
        <v>1</v>
      </c>
      <c r="U8" s="479"/>
      <c r="V8" s="110"/>
      <c r="AA8" s="112"/>
      <c r="AB8" s="113"/>
      <c r="AC8" s="112"/>
      <c r="AD8" s="112"/>
    </row>
    <row r="9" spans="1:30" x14ac:dyDescent="0.3">
      <c r="B9" s="128" t="s">
        <v>342</v>
      </c>
      <c r="C9" s="110"/>
      <c r="D9" s="110"/>
      <c r="E9" s="110"/>
      <c r="F9" s="110"/>
      <c r="G9" s="110"/>
      <c r="H9" s="110"/>
      <c r="I9" s="473">
        <f>'TN-Liste_AEJ'!J4</f>
        <v>0</v>
      </c>
      <c r="J9" s="474"/>
      <c r="K9" s="474"/>
      <c r="L9" s="475"/>
      <c r="M9" s="111"/>
      <c r="N9" s="137" t="s">
        <v>288</v>
      </c>
      <c r="O9" s="137"/>
      <c r="P9" s="137"/>
      <c r="Q9" s="137"/>
      <c r="R9" s="137"/>
      <c r="S9" s="137"/>
      <c r="T9" s="480">
        <f>Antrag_AEJ!T13</f>
        <v>6</v>
      </c>
      <c r="U9" s="481"/>
      <c r="AA9" s="112"/>
      <c r="AB9" s="113"/>
      <c r="AC9" s="112"/>
      <c r="AD9" s="112"/>
    </row>
    <row r="10" spans="1:30" ht="4.5" customHeight="1" x14ac:dyDescent="0.3"/>
    <row r="11" spans="1:30" x14ac:dyDescent="0.3">
      <c r="A11" s="114"/>
      <c r="B11" s="482" t="s">
        <v>35</v>
      </c>
      <c r="C11" s="483"/>
      <c r="D11" s="483"/>
      <c r="E11" s="483"/>
      <c r="F11" s="483"/>
      <c r="G11" s="483"/>
      <c r="H11" s="483"/>
      <c r="I11" s="483"/>
      <c r="J11" s="483"/>
      <c r="K11" s="484"/>
      <c r="L11" s="465" t="s">
        <v>86</v>
      </c>
      <c r="M11" s="465"/>
      <c r="N11" s="465" t="s">
        <v>87</v>
      </c>
      <c r="O11" s="465"/>
      <c r="AA11" s="465" t="s">
        <v>86</v>
      </c>
      <c r="AB11" s="465"/>
      <c r="AC11" s="465" t="s">
        <v>87</v>
      </c>
      <c r="AD11" s="465"/>
    </row>
    <row r="12" spans="1:30" x14ac:dyDescent="0.3">
      <c r="A12" s="114"/>
      <c r="B12" s="466" t="s">
        <v>294</v>
      </c>
      <c r="C12" s="467"/>
      <c r="D12" s="467"/>
      <c r="E12" s="467"/>
      <c r="F12" s="467"/>
      <c r="G12" s="467"/>
      <c r="H12" s="467"/>
      <c r="I12" s="467"/>
      <c r="J12" s="467"/>
      <c r="K12" s="468"/>
      <c r="L12" s="469">
        <f>COUNTIF('TN-Liste_AEJ'!E34:E148,"x")</f>
        <v>0</v>
      </c>
      <c r="M12" s="469"/>
      <c r="N12" s="469">
        <f>COUNTIF('TN-Liste_AEJ'!D34:D148,"x")</f>
        <v>0</v>
      </c>
      <c r="O12" s="469"/>
      <c r="Q12" s="470" t="s">
        <v>242</v>
      </c>
      <c r="R12" s="471"/>
      <c r="S12" s="471"/>
      <c r="T12" s="471"/>
      <c r="U12" s="471"/>
      <c r="V12" s="471"/>
      <c r="W12" s="471"/>
      <c r="X12" s="471"/>
      <c r="Y12" s="471"/>
      <c r="Z12" s="472"/>
      <c r="AA12" s="469">
        <f>SUM('TN-Liste_AEJ'!R8:R12)</f>
        <v>0</v>
      </c>
      <c r="AB12" s="469"/>
      <c r="AC12" s="469">
        <f>SUM('TN-Liste_AEJ'!Q8:Q12)</f>
        <v>0</v>
      </c>
      <c r="AD12" s="469"/>
    </row>
    <row r="13" spans="1:30" x14ac:dyDescent="0.3">
      <c r="A13" s="114"/>
      <c r="B13" s="466" t="s">
        <v>305</v>
      </c>
      <c r="C13" s="467"/>
      <c r="D13" s="467"/>
      <c r="E13" s="467"/>
      <c r="F13" s="467"/>
      <c r="G13" s="467"/>
      <c r="H13" s="467"/>
      <c r="I13" s="467"/>
      <c r="J13" s="467"/>
      <c r="K13" s="468"/>
      <c r="L13" s="485">
        <f>L12+N12</f>
        <v>0</v>
      </c>
      <c r="M13" s="486"/>
      <c r="N13" s="486"/>
      <c r="O13" s="487"/>
      <c r="Q13" s="488" t="s">
        <v>243</v>
      </c>
      <c r="R13" s="489"/>
      <c r="S13" s="489"/>
      <c r="T13" s="489"/>
      <c r="U13" s="489"/>
      <c r="V13" s="489"/>
      <c r="W13" s="489"/>
      <c r="X13" s="489"/>
      <c r="Y13" s="489"/>
      <c r="Z13" s="490"/>
      <c r="AA13" s="469">
        <f>SUM('TN-Liste_AEJ'!U10:U11)</f>
        <v>0</v>
      </c>
      <c r="AB13" s="469"/>
      <c r="AC13" s="469">
        <f>SUM('TN-Liste_AEJ'!V10:V11)</f>
        <v>0</v>
      </c>
      <c r="AD13" s="469"/>
    </row>
    <row r="14" spans="1:30" ht="4.5" customHeight="1" x14ac:dyDescent="0.3">
      <c r="A14" s="114"/>
    </row>
    <row r="15" spans="1:30" x14ac:dyDescent="0.3">
      <c r="A15" s="114"/>
      <c r="B15" s="491" t="s">
        <v>233</v>
      </c>
      <c r="C15" s="492"/>
      <c r="D15" s="492"/>
      <c r="E15" s="492"/>
      <c r="F15" s="492"/>
      <c r="G15" s="492"/>
      <c r="H15" s="492"/>
      <c r="I15" s="492"/>
      <c r="J15" s="492"/>
      <c r="K15" s="493"/>
      <c r="L15" s="465" t="s">
        <v>86</v>
      </c>
      <c r="M15" s="465"/>
      <c r="N15" s="465" t="s">
        <v>87</v>
      </c>
      <c r="O15" s="465"/>
      <c r="Q15" s="497" t="s">
        <v>54</v>
      </c>
      <c r="R15" s="497"/>
      <c r="S15" s="497"/>
      <c r="T15" s="497"/>
      <c r="U15" s="497"/>
      <c r="V15" s="497"/>
      <c r="W15" s="497"/>
      <c r="X15" s="497"/>
      <c r="Y15" s="497"/>
      <c r="Z15" s="497"/>
      <c r="AA15" s="497"/>
      <c r="AB15" s="497"/>
      <c r="AC15" s="497"/>
      <c r="AD15" s="497"/>
    </row>
    <row r="16" spans="1:30" x14ac:dyDescent="0.3">
      <c r="A16" s="114"/>
      <c r="B16" s="494"/>
      <c r="C16" s="495"/>
      <c r="D16" s="495"/>
      <c r="E16" s="495"/>
      <c r="F16" s="495"/>
      <c r="G16" s="495"/>
      <c r="H16" s="495"/>
      <c r="I16" s="495"/>
      <c r="J16" s="495"/>
      <c r="K16" s="496"/>
      <c r="L16" s="469">
        <f>COUNTIF('TN-Liste_AEJ'!E8:E27,"x")</f>
        <v>0</v>
      </c>
      <c r="M16" s="469"/>
      <c r="N16" s="469">
        <f>COUNTIF('TN-Liste_AEJ'!D8:D27,"x")</f>
        <v>0</v>
      </c>
      <c r="O16" s="469"/>
      <c r="Q16" s="499" t="s">
        <v>28</v>
      </c>
      <c r="R16" s="499"/>
      <c r="S16" s="499"/>
      <c r="T16" s="499"/>
      <c r="U16" s="499"/>
      <c r="V16" s="499"/>
      <c r="W16" s="469">
        <f>'TN-Liste_AEJ'!U12</f>
        <v>0</v>
      </c>
      <c r="X16" s="469"/>
      <c r="Y16" s="499" t="s">
        <v>244</v>
      </c>
      <c r="Z16" s="499"/>
      <c r="AA16" s="499"/>
      <c r="AB16" s="499"/>
      <c r="AC16" s="469">
        <f>'TN-Liste_AEJ'!U13</f>
        <v>0</v>
      </c>
      <c r="AD16" s="469"/>
    </row>
    <row r="17" spans="1:35" x14ac:dyDescent="0.3">
      <c r="A17" s="114"/>
      <c r="B17" s="466" t="s">
        <v>295</v>
      </c>
      <c r="C17" s="467"/>
      <c r="D17" s="467"/>
      <c r="E17" s="467"/>
      <c r="F17" s="467"/>
      <c r="G17" s="467"/>
      <c r="H17" s="467"/>
      <c r="I17" s="467"/>
      <c r="J17" s="467"/>
      <c r="K17" s="468"/>
      <c r="L17" s="485">
        <f>L16+N16</f>
        <v>0</v>
      </c>
      <c r="M17" s="486"/>
      <c r="N17" s="486"/>
      <c r="O17" s="487"/>
      <c r="Q17" s="115"/>
      <c r="R17" s="115"/>
      <c r="S17" s="115"/>
      <c r="T17" s="115"/>
      <c r="U17" s="115"/>
      <c r="V17" s="115"/>
      <c r="W17" s="115"/>
      <c r="X17" s="115"/>
      <c r="Y17" s="500" t="s">
        <v>249</v>
      </c>
      <c r="Z17" s="501"/>
      <c r="AA17" s="501"/>
      <c r="AB17" s="502"/>
      <c r="AC17" s="469">
        <f>'TN-Liste_AEJ'!U14</f>
        <v>0</v>
      </c>
      <c r="AD17" s="469"/>
    </row>
    <row r="18" spans="1:35" ht="4.5" customHeight="1" x14ac:dyDescent="0.3">
      <c r="A18" s="114"/>
    </row>
    <row r="19" spans="1:35" ht="4.5" customHeight="1" x14ac:dyDescent="0.3">
      <c r="B19" s="115"/>
      <c r="C19" s="115"/>
      <c r="D19" s="115"/>
      <c r="E19" s="115"/>
      <c r="F19" s="115"/>
      <c r="G19" s="115"/>
      <c r="H19" s="115"/>
      <c r="I19" s="115"/>
      <c r="J19" s="115"/>
      <c r="K19" s="115"/>
      <c r="L19" s="115"/>
      <c r="M19" s="115"/>
      <c r="N19" s="115"/>
      <c r="P19" s="115"/>
      <c r="Q19" s="115"/>
      <c r="R19" s="115"/>
      <c r="S19" s="115"/>
      <c r="T19" s="115"/>
      <c r="U19" s="115"/>
      <c r="V19" s="115"/>
      <c r="W19" s="115"/>
      <c r="X19" s="115"/>
      <c r="Y19" s="115"/>
      <c r="Z19" s="115"/>
      <c r="AA19" s="115"/>
    </row>
    <row r="20" spans="1:35" x14ac:dyDescent="0.3">
      <c r="B20" s="497" t="s">
        <v>36</v>
      </c>
      <c r="C20" s="497"/>
      <c r="D20" s="497"/>
      <c r="E20" s="497"/>
      <c r="F20" s="497"/>
      <c r="G20" s="497"/>
      <c r="H20" s="497"/>
      <c r="I20" s="497"/>
      <c r="J20" s="497"/>
      <c r="K20" s="497"/>
      <c r="L20" s="465" t="s">
        <v>90</v>
      </c>
      <c r="M20" s="465"/>
      <c r="N20" s="465"/>
      <c r="O20" s="465"/>
      <c r="Q20" s="497" t="s">
        <v>289</v>
      </c>
      <c r="R20" s="497"/>
      <c r="S20" s="497"/>
      <c r="T20" s="497"/>
      <c r="U20" s="497"/>
      <c r="V20" s="497"/>
      <c r="W20" s="497"/>
      <c r="X20" s="497"/>
      <c r="Y20" s="497"/>
      <c r="Z20" s="497"/>
      <c r="AA20" s="497"/>
      <c r="AB20" s="465" t="s">
        <v>88</v>
      </c>
      <c r="AC20" s="465"/>
      <c r="AD20" s="465"/>
    </row>
    <row r="21" spans="1:35" x14ac:dyDescent="0.3">
      <c r="A21" s="114"/>
      <c r="B21" s="498" t="s">
        <v>263</v>
      </c>
      <c r="C21" s="498"/>
      <c r="D21" s="498"/>
      <c r="E21" s="498"/>
      <c r="F21" s="498"/>
      <c r="G21" s="498"/>
      <c r="H21" s="498"/>
      <c r="I21" s="498"/>
      <c r="J21" s="498"/>
      <c r="K21" s="498"/>
      <c r="L21" s="455">
        <f>Antrag_AEJ!L32</f>
        <v>0</v>
      </c>
      <c r="M21" s="455"/>
      <c r="N21" s="455"/>
      <c r="O21" s="455"/>
      <c r="Q21" s="116" t="s">
        <v>38</v>
      </c>
      <c r="R21" s="117"/>
      <c r="S21" s="117"/>
      <c r="T21" s="117"/>
      <c r="U21" s="117"/>
      <c r="V21" s="117"/>
      <c r="W21" s="117"/>
      <c r="X21" s="117"/>
      <c r="Y21" s="117"/>
      <c r="Z21" s="117"/>
      <c r="AA21" s="118"/>
      <c r="AB21" s="455">
        <f>Antrag_AEJ!AA32</f>
        <v>0</v>
      </c>
      <c r="AC21" s="455"/>
      <c r="AD21" s="455"/>
    </row>
    <row r="22" spans="1:35" x14ac:dyDescent="0.3">
      <c r="A22" s="114"/>
      <c r="B22" s="498" t="s">
        <v>264</v>
      </c>
      <c r="C22" s="498"/>
      <c r="D22" s="498"/>
      <c r="E22" s="498"/>
      <c r="F22" s="498"/>
      <c r="G22" s="498"/>
      <c r="H22" s="498"/>
      <c r="I22" s="498"/>
      <c r="J22" s="498"/>
      <c r="K22" s="498"/>
      <c r="L22" s="503">
        <f>Antrag_AEJ!L33</f>
        <v>0</v>
      </c>
      <c r="M22" s="503"/>
      <c r="N22" s="503"/>
      <c r="O22" s="503"/>
      <c r="Q22" s="116" t="s">
        <v>39</v>
      </c>
      <c r="R22" s="117"/>
      <c r="S22" s="117"/>
      <c r="T22" s="117"/>
      <c r="U22" s="117"/>
      <c r="V22" s="117"/>
      <c r="W22" s="117"/>
      <c r="X22" s="117"/>
      <c r="Y22" s="117"/>
      <c r="Z22" s="117"/>
      <c r="AA22" s="118"/>
      <c r="AB22" s="455">
        <f>Antrag_AEJ!AA33</f>
        <v>0</v>
      </c>
      <c r="AC22" s="455"/>
      <c r="AD22" s="455"/>
    </row>
    <row r="23" spans="1:35" x14ac:dyDescent="0.3">
      <c r="A23" s="114"/>
      <c r="B23" s="504" t="s">
        <v>265</v>
      </c>
      <c r="C23" s="505"/>
      <c r="D23" s="505"/>
      <c r="E23" s="505"/>
      <c r="F23" s="505"/>
      <c r="G23" s="505"/>
      <c r="H23" s="505"/>
      <c r="I23" s="506">
        <v>9.6</v>
      </c>
      <c r="J23" s="506"/>
      <c r="K23" s="507"/>
      <c r="L23" s="508">
        <f>Antrag_AEJ!L34</f>
        <v>0</v>
      </c>
      <c r="M23" s="508"/>
      <c r="N23" s="508"/>
      <c r="O23" s="508"/>
      <c r="Q23" s="116" t="s">
        <v>0</v>
      </c>
      <c r="R23" s="117"/>
      <c r="S23" s="117"/>
      <c r="T23" s="117"/>
      <c r="U23" s="117"/>
      <c r="V23" s="117"/>
      <c r="W23" s="117"/>
      <c r="X23" s="117"/>
      <c r="Y23" s="117"/>
      <c r="Z23" s="117"/>
      <c r="AA23" s="118"/>
      <c r="AB23" s="455">
        <f>Antrag_AEJ!AA34</f>
        <v>0</v>
      </c>
      <c r="AC23" s="455"/>
      <c r="AD23" s="455"/>
    </row>
    <row r="24" spans="1:35" x14ac:dyDescent="0.3">
      <c r="A24" s="114"/>
      <c r="B24" s="498" t="s">
        <v>334</v>
      </c>
      <c r="C24" s="498"/>
      <c r="D24" s="498"/>
      <c r="E24" s="498"/>
      <c r="F24" s="498"/>
      <c r="G24" s="498"/>
      <c r="H24" s="498"/>
      <c r="I24" s="498"/>
      <c r="J24" s="498"/>
      <c r="K24" s="498"/>
      <c r="L24" s="455">
        <f>Antrag_AEJ!L35</f>
        <v>0</v>
      </c>
      <c r="M24" s="455"/>
      <c r="N24" s="455"/>
      <c r="O24" s="455"/>
      <c r="Q24" s="116" t="s">
        <v>1</v>
      </c>
      <c r="R24" s="117"/>
      <c r="S24" s="117"/>
      <c r="T24" s="117"/>
      <c r="U24" s="117"/>
      <c r="V24" s="117"/>
      <c r="W24" s="117"/>
      <c r="X24" s="117"/>
      <c r="Y24" s="117"/>
      <c r="Z24" s="117"/>
      <c r="AA24" s="118"/>
      <c r="AB24" s="455">
        <f>Antrag_AEJ!AA35</f>
        <v>0</v>
      </c>
      <c r="AC24" s="455"/>
      <c r="AD24" s="455"/>
    </row>
    <row r="25" spans="1:35" x14ac:dyDescent="0.3">
      <c r="A25" s="114"/>
      <c r="B25" s="509" t="s">
        <v>308</v>
      </c>
      <c r="C25" s="509"/>
      <c r="D25" s="509"/>
      <c r="E25" s="509"/>
      <c r="F25" s="509"/>
      <c r="G25" s="509"/>
      <c r="H25" s="509"/>
      <c r="I25" s="509"/>
      <c r="J25" s="509"/>
      <c r="K25" s="509"/>
      <c r="L25" s="509"/>
      <c r="M25" s="509"/>
      <c r="N25" s="509"/>
      <c r="O25" s="509"/>
      <c r="Q25" s="116" t="s">
        <v>290</v>
      </c>
      <c r="R25" s="117"/>
      <c r="S25" s="117"/>
      <c r="T25" s="117"/>
      <c r="U25" s="117"/>
      <c r="V25" s="117"/>
      <c r="W25" s="117"/>
      <c r="X25" s="117"/>
      <c r="Y25" s="117"/>
      <c r="Z25" s="117"/>
      <c r="AA25" s="118"/>
      <c r="AB25" s="455">
        <f>Antrag_AEJ!AA36</f>
        <v>0</v>
      </c>
      <c r="AC25" s="455"/>
      <c r="AD25" s="455"/>
    </row>
    <row r="26" spans="1:35" x14ac:dyDescent="0.3">
      <c r="A26" s="114"/>
      <c r="B26" s="509" t="s">
        <v>55</v>
      </c>
      <c r="C26" s="509"/>
      <c r="D26" s="509"/>
      <c r="E26" s="509"/>
      <c r="F26" s="509"/>
      <c r="G26" s="509"/>
      <c r="H26" s="509"/>
      <c r="I26" s="509"/>
      <c r="J26" s="509"/>
      <c r="K26" s="509"/>
      <c r="L26" s="465" t="s">
        <v>37</v>
      </c>
      <c r="M26" s="465"/>
      <c r="N26" s="465"/>
      <c r="O26" s="465"/>
      <c r="Q26" s="105" t="s">
        <v>273</v>
      </c>
      <c r="R26" s="117"/>
      <c r="S26" s="117"/>
      <c r="T26" s="117"/>
      <c r="U26" s="117"/>
      <c r="V26" s="117"/>
      <c r="W26" s="117"/>
      <c r="X26" s="117"/>
      <c r="Y26" s="117"/>
      <c r="Z26" s="117"/>
      <c r="AA26" s="118"/>
      <c r="AB26" s="455">
        <f>Antrag_AEJ!AA37</f>
        <v>0</v>
      </c>
      <c r="AC26" s="455"/>
      <c r="AD26" s="455"/>
    </row>
    <row r="27" spans="1:35" x14ac:dyDescent="0.3">
      <c r="A27" s="114"/>
      <c r="B27" s="454">
        <f>Antrag_AEJ!B38</f>
        <v>0</v>
      </c>
      <c r="C27" s="454"/>
      <c r="D27" s="454"/>
      <c r="E27" s="454"/>
      <c r="F27" s="454"/>
      <c r="G27" s="454"/>
      <c r="H27" s="454"/>
      <c r="I27" s="454"/>
      <c r="J27" s="454"/>
      <c r="K27" s="454"/>
      <c r="L27" s="455">
        <f>Antrag_AEJ!L38</f>
        <v>0</v>
      </c>
      <c r="M27" s="455"/>
      <c r="N27" s="455"/>
      <c r="O27" s="455"/>
      <c r="Q27" s="105" t="s">
        <v>40</v>
      </c>
      <c r="R27" s="117"/>
      <c r="S27" s="117"/>
      <c r="T27" s="117"/>
      <c r="U27" s="117"/>
      <c r="V27" s="117"/>
      <c r="W27" s="117"/>
      <c r="X27" s="117"/>
      <c r="Y27" s="117"/>
      <c r="Z27" s="117"/>
      <c r="AA27" s="118"/>
      <c r="AB27" s="455">
        <f>Antrag_AEJ!AA38</f>
        <v>0</v>
      </c>
      <c r="AC27" s="455"/>
      <c r="AD27" s="455"/>
    </row>
    <row r="28" spans="1:35" x14ac:dyDescent="0.3">
      <c r="A28" s="114"/>
      <c r="B28" s="454">
        <f>Antrag_AEJ!B39</f>
        <v>0</v>
      </c>
      <c r="C28" s="454"/>
      <c r="D28" s="454"/>
      <c r="E28" s="454"/>
      <c r="F28" s="454"/>
      <c r="G28" s="454"/>
      <c r="H28" s="454"/>
      <c r="I28" s="454"/>
      <c r="J28" s="454"/>
      <c r="K28" s="454"/>
      <c r="L28" s="455">
        <f>Antrag_AEJ!L39</f>
        <v>0</v>
      </c>
      <c r="M28" s="455"/>
      <c r="N28" s="455"/>
      <c r="O28" s="455"/>
      <c r="Q28" s="116" t="s">
        <v>32</v>
      </c>
      <c r="R28" s="117"/>
      <c r="S28" s="117"/>
      <c r="T28" s="117"/>
      <c r="U28" s="117"/>
      <c r="V28" s="117"/>
      <c r="W28" s="117"/>
      <c r="X28" s="117"/>
      <c r="Y28" s="117"/>
      <c r="Z28" s="117"/>
      <c r="AA28" s="118"/>
      <c r="AB28" s="455">
        <f>Antrag_AEJ!AA39</f>
        <v>0</v>
      </c>
      <c r="AC28" s="455"/>
      <c r="AD28" s="455"/>
    </row>
    <row r="29" spans="1:35" x14ac:dyDescent="0.3">
      <c r="A29" s="114"/>
      <c r="B29" s="454">
        <f>Antrag_AEJ!B40</f>
        <v>0</v>
      </c>
      <c r="C29" s="454"/>
      <c r="D29" s="454"/>
      <c r="E29" s="454"/>
      <c r="F29" s="454"/>
      <c r="G29" s="454"/>
      <c r="H29" s="454"/>
      <c r="I29" s="454"/>
      <c r="J29" s="454"/>
      <c r="K29" s="454"/>
      <c r="L29" s="455">
        <f>Antrag_AEJ!L40</f>
        <v>0</v>
      </c>
      <c r="M29" s="455"/>
      <c r="N29" s="455"/>
      <c r="O29" s="455"/>
      <c r="Q29" s="116" t="s">
        <v>33</v>
      </c>
      <c r="R29" s="117"/>
      <c r="S29" s="117"/>
      <c r="T29" s="117"/>
      <c r="U29" s="117"/>
      <c r="V29" s="117"/>
      <c r="W29" s="117"/>
      <c r="X29" s="117"/>
      <c r="Y29" s="117"/>
      <c r="Z29" s="117"/>
      <c r="AA29" s="118"/>
      <c r="AB29" s="455">
        <f>Antrag_AEJ!AA40</f>
        <v>0</v>
      </c>
      <c r="AC29" s="455"/>
      <c r="AD29" s="455"/>
      <c r="AE29" s="119"/>
      <c r="AI29" s="120" t="s">
        <v>291</v>
      </c>
    </row>
    <row r="30" spans="1:35" x14ac:dyDescent="0.3">
      <c r="A30" s="114"/>
      <c r="B30" s="454">
        <f>Antrag_AEJ!B41</f>
        <v>0</v>
      </c>
      <c r="C30" s="454"/>
      <c r="D30" s="454"/>
      <c r="E30" s="454"/>
      <c r="F30" s="454"/>
      <c r="G30" s="454"/>
      <c r="H30" s="454"/>
      <c r="I30" s="454"/>
      <c r="J30" s="454"/>
      <c r="K30" s="454"/>
      <c r="L30" s="455">
        <f>Antrag_AEJ!L41</f>
        <v>0</v>
      </c>
      <c r="M30" s="455"/>
      <c r="N30" s="455"/>
      <c r="O30" s="455"/>
      <c r="Q30" s="430" t="s">
        <v>232</v>
      </c>
      <c r="R30" s="430"/>
      <c r="S30" s="430"/>
      <c r="T30" s="430"/>
      <c r="U30" s="430"/>
      <c r="V30" s="430"/>
      <c r="W30" s="430"/>
      <c r="X30" s="430"/>
      <c r="Y30" s="430"/>
      <c r="Z30" s="430"/>
      <c r="AA30" s="430"/>
      <c r="AB30" s="432">
        <f>SUM(AB21:AD29)</f>
        <v>0</v>
      </c>
      <c r="AC30" s="432"/>
      <c r="AD30" s="432"/>
    </row>
    <row r="31" spans="1:35" x14ac:dyDescent="0.3">
      <c r="B31" s="454">
        <f>Antrag_AEJ!B42</f>
        <v>0</v>
      </c>
      <c r="C31" s="454"/>
      <c r="D31" s="454"/>
      <c r="E31" s="454"/>
      <c r="F31" s="454"/>
      <c r="G31" s="454"/>
      <c r="H31" s="454"/>
      <c r="I31" s="454"/>
      <c r="J31" s="454"/>
      <c r="K31" s="454"/>
      <c r="L31" s="455">
        <f>Antrag_AEJ!L42</f>
        <v>0</v>
      </c>
      <c r="M31" s="455"/>
      <c r="N31" s="455"/>
      <c r="O31" s="455"/>
      <c r="Q31" s="510" t="s">
        <v>328</v>
      </c>
      <c r="R31" s="510"/>
      <c r="S31" s="510"/>
      <c r="T31" s="510"/>
      <c r="U31" s="510"/>
      <c r="V31" s="510"/>
      <c r="W31" s="510"/>
      <c r="X31" s="510"/>
      <c r="Y31" s="510"/>
      <c r="Z31" s="510"/>
      <c r="AA31" s="510"/>
      <c r="AB31" s="511">
        <f>L23</f>
        <v>0</v>
      </c>
      <c r="AC31" s="511"/>
      <c r="AD31" s="511"/>
    </row>
    <row r="32" spans="1:35" x14ac:dyDescent="0.3">
      <c r="Q32" s="510" t="s">
        <v>310</v>
      </c>
      <c r="R32" s="510"/>
      <c r="S32" s="510"/>
      <c r="T32" s="510"/>
      <c r="U32" s="510"/>
      <c r="V32" s="510"/>
      <c r="W32" s="510"/>
      <c r="X32" s="510"/>
      <c r="Y32" s="510"/>
      <c r="Z32" s="510"/>
      <c r="AA32" s="510"/>
      <c r="AB32" s="511">
        <f>L24*0.8</f>
        <v>0</v>
      </c>
      <c r="AC32" s="511"/>
      <c r="AD32" s="511"/>
    </row>
    <row r="33" spans="1:31" x14ac:dyDescent="0.3">
      <c r="B33" s="430" t="s">
        <v>262</v>
      </c>
      <c r="C33" s="430"/>
      <c r="D33" s="430"/>
      <c r="E33" s="430"/>
      <c r="F33" s="430"/>
      <c r="G33" s="430"/>
      <c r="H33" s="430"/>
      <c r="I33" s="430"/>
      <c r="J33" s="430"/>
      <c r="K33" s="431"/>
      <c r="L33" s="433">
        <f>L21+L23+(L24*0.8)+L27+L28+L29+L30+L31</f>
        <v>0</v>
      </c>
      <c r="M33" s="434"/>
      <c r="N33" s="434"/>
      <c r="O33" s="435"/>
      <c r="Q33" s="430" t="s">
        <v>261</v>
      </c>
      <c r="R33" s="430"/>
      <c r="S33" s="430"/>
      <c r="T33" s="430"/>
      <c r="U33" s="430"/>
      <c r="V33" s="430"/>
      <c r="W33" s="430"/>
      <c r="X33" s="430"/>
      <c r="Y33" s="430"/>
      <c r="Z33" s="430"/>
      <c r="AA33" s="431"/>
      <c r="AB33" s="432">
        <f>SUM(AB30:AD32)</f>
        <v>0</v>
      </c>
      <c r="AC33" s="432"/>
      <c r="AD33" s="432"/>
    </row>
    <row r="34" spans="1:31" hidden="1" x14ac:dyDescent="0.3">
      <c r="A34" s="114"/>
      <c r="B34" s="430"/>
      <c r="C34" s="430"/>
      <c r="D34" s="430"/>
      <c r="E34" s="430"/>
      <c r="F34" s="430"/>
      <c r="G34" s="430"/>
      <c r="H34" s="430"/>
      <c r="I34" s="430"/>
      <c r="J34" s="430"/>
      <c r="K34" s="430"/>
      <c r="L34" s="121"/>
      <c r="Q34" s="122"/>
      <c r="R34" s="122"/>
      <c r="S34" s="122"/>
      <c r="T34" s="122"/>
      <c r="U34" s="122"/>
      <c r="V34" s="155"/>
      <c r="W34" s="155"/>
      <c r="X34" s="155"/>
      <c r="Y34" s="155"/>
      <c r="Z34" s="156"/>
      <c r="AA34" s="157" t="s">
        <v>260</v>
      </c>
      <c r="AB34" s="447">
        <f>0.7*AB33</f>
        <v>0</v>
      </c>
      <c r="AC34" s="447"/>
      <c r="AD34" s="447"/>
      <c r="AE34" s="115"/>
    </row>
    <row r="35" spans="1:31" ht="7.95" customHeight="1" x14ac:dyDescent="0.3">
      <c r="A35" s="114"/>
      <c r="B35" s="123"/>
      <c r="C35" s="123"/>
      <c r="D35" s="123"/>
      <c r="E35" s="123"/>
      <c r="F35" s="123"/>
      <c r="G35" s="123"/>
      <c r="H35" s="123"/>
      <c r="I35" s="123"/>
      <c r="J35" s="123"/>
      <c r="K35" s="123"/>
      <c r="Q35" s="122"/>
      <c r="R35" s="122"/>
      <c r="S35" s="122"/>
      <c r="T35" s="122"/>
      <c r="U35" s="122"/>
      <c r="V35" s="122"/>
      <c r="W35" s="122"/>
      <c r="X35" s="122"/>
      <c r="Y35" s="122"/>
      <c r="Z35" s="36"/>
      <c r="AA35" s="36"/>
      <c r="AB35" s="106"/>
      <c r="AC35" s="106"/>
      <c r="AD35" s="107"/>
      <c r="AE35" s="115"/>
    </row>
    <row r="36" spans="1:31" ht="15.6" x14ac:dyDescent="0.3">
      <c r="A36" s="114"/>
      <c r="B36" s="124"/>
      <c r="C36" s="124"/>
      <c r="K36" s="123" t="s">
        <v>41</v>
      </c>
      <c r="L36" s="433">
        <f>Antrag_AEJ!L47</f>
        <v>0</v>
      </c>
      <c r="M36" s="434"/>
      <c r="N36" s="434"/>
      <c r="O36" s="435"/>
      <c r="R36" s="125"/>
      <c r="S36" s="125"/>
      <c r="T36" s="125"/>
      <c r="U36" s="125"/>
      <c r="V36" s="125"/>
      <c r="W36" s="125"/>
      <c r="X36" s="125"/>
      <c r="Y36" s="170" t="s">
        <v>318</v>
      </c>
      <c r="Z36" s="448">
        <f>Antrag_AEJ!X47</f>
        <v>0</v>
      </c>
      <c r="AA36" s="449"/>
      <c r="AB36" s="449"/>
      <c r="AC36" s="449"/>
      <c r="AD36" s="450"/>
      <c r="AE36" s="115"/>
    </row>
    <row r="37" spans="1:31" ht="4.5" customHeight="1" x14ac:dyDescent="0.3">
      <c r="A37" s="114"/>
      <c r="B37" s="115"/>
      <c r="C37" s="115"/>
      <c r="D37" s="115"/>
      <c r="E37" s="115"/>
      <c r="F37" s="115"/>
      <c r="G37" s="115"/>
      <c r="H37" s="115"/>
      <c r="I37" s="115"/>
      <c r="J37" s="115"/>
      <c r="K37" s="115"/>
      <c r="L37" s="115"/>
      <c r="M37" s="115"/>
      <c r="N37" s="115"/>
      <c r="O37" s="125"/>
      <c r="P37" s="115"/>
      <c r="Q37" s="115"/>
      <c r="R37" s="115"/>
      <c r="S37" s="115"/>
      <c r="T37" s="115"/>
      <c r="U37" s="115"/>
      <c r="V37" s="115"/>
      <c r="W37" s="115"/>
      <c r="X37" s="115"/>
      <c r="Y37" s="115"/>
      <c r="Z37" s="115"/>
      <c r="AA37" s="115"/>
      <c r="AB37" s="115"/>
      <c r="AC37" s="115"/>
      <c r="AD37" s="115"/>
    </row>
    <row r="38" spans="1:31" x14ac:dyDescent="0.3">
      <c r="A38" s="114"/>
      <c r="B38" s="114" t="s">
        <v>319</v>
      </c>
      <c r="C38" s="125"/>
      <c r="D38" s="125"/>
      <c r="E38" s="125"/>
      <c r="F38" s="125"/>
      <c r="G38" s="125"/>
      <c r="H38" s="125"/>
      <c r="I38" s="125"/>
      <c r="J38" s="125"/>
      <c r="K38" s="125"/>
      <c r="L38" s="125"/>
      <c r="M38" s="125"/>
      <c r="N38" s="125"/>
      <c r="O38" s="126"/>
      <c r="P38" s="125"/>
      <c r="Q38" s="125"/>
      <c r="R38" s="125"/>
      <c r="S38" s="125"/>
      <c r="T38" s="125"/>
      <c r="U38" s="125"/>
      <c r="V38" s="125"/>
      <c r="W38" s="125"/>
      <c r="X38" s="125"/>
      <c r="Y38" s="125"/>
      <c r="Z38" s="125"/>
      <c r="AA38" s="125"/>
      <c r="AB38" s="125"/>
      <c r="AC38" s="115"/>
      <c r="AD38" s="115"/>
    </row>
    <row r="39" spans="1:31" s="128" customFormat="1" x14ac:dyDescent="0.25">
      <c r="A39" s="127"/>
      <c r="B39" s="436" t="s">
        <v>91</v>
      </c>
      <c r="C39" s="436"/>
      <c r="D39" s="436"/>
      <c r="E39" s="436"/>
      <c r="G39" s="437">
        <f>Antrag_AEJ!F50</f>
        <v>0</v>
      </c>
      <c r="H39" s="438"/>
      <c r="I39" s="438"/>
      <c r="J39" s="438"/>
      <c r="K39" s="438"/>
      <c r="L39" s="438"/>
      <c r="M39" s="438"/>
      <c r="N39" s="438"/>
      <c r="O39" s="439"/>
      <c r="Q39" s="436" t="s">
        <v>93</v>
      </c>
      <c r="R39" s="436"/>
      <c r="S39" s="436"/>
      <c r="T39" s="436"/>
      <c r="U39" s="436"/>
      <c r="V39" s="440">
        <f>Antrag_AEJ!T50</f>
        <v>0</v>
      </c>
      <c r="W39" s="441"/>
      <c r="X39" s="441"/>
      <c r="Y39" s="441"/>
      <c r="Z39" s="441"/>
      <c r="AA39" s="441"/>
      <c r="AB39" s="441"/>
      <c r="AC39" s="441"/>
      <c r="AD39" s="442"/>
    </row>
    <row r="40" spans="1:31" x14ac:dyDescent="0.3">
      <c r="A40" s="114"/>
      <c r="B40" s="443" t="s">
        <v>92</v>
      </c>
      <c r="C40" s="443"/>
      <c r="D40" s="443"/>
      <c r="E40" s="443"/>
      <c r="G40" s="444">
        <f>Antrag_AEJ!F51</f>
        <v>0</v>
      </c>
      <c r="H40" s="445"/>
      <c r="I40" s="445"/>
      <c r="J40" s="445"/>
      <c r="K40" s="445"/>
      <c r="L40" s="445"/>
      <c r="M40" s="445"/>
      <c r="N40" s="445"/>
      <c r="O40" s="446"/>
      <c r="Q40" s="443" t="s">
        <v>94</v>
      </c>
      <c r="R40" s="443"/>
      <c r="S40" s="443"/>
      <c r="T40" s="443"/>
      <c r="U40" s="443"/>
      <c r="V40" s="440">
        <f>Antrag_AEJ!T51</f>
        <v>0</v>
      </c>
      <c r="W40" s="441"/>
      <c r="X40" s="441"/>
      <c r="Y40" s="441"/>
      <c r="Z40" s="441"/>
      <c r="AA40" s="441"/>
      <c r="AB40" s="441"/>
      <c r="AC40" s="441"/>
      <c r="AD40" s="442"/>
    </row>
    <row r="41" spans="1:31" ht="22.8" customHeight="1" x14ac:dyDescent="0.3">
      <c r="A41" s="114"/>
      <c r="B41" s="115"/>
      <c r="C41" s="115"/>
      <c r="D41" s="115"/>
      <c r="E41" s="115"/>
      <c r="F41" s="115"/>
      <c r="G41" s="115"/>
      <c r="H41" s="115"/>
      <c r="I41" s="115"/>
      <c r="J41" s="115"/>
      <c r="K41" s="115"/>
      <c r="L41" s="115"/>
      <c r="M41" s="115"/>
      <c r="N41" s="115"/>
      <c r="O41" s="109"/>
      <c r="P41" s="115"/>
      <c r="Q41" s="115"/>
      <c r="R41" s="115"/>
      <c r="S41" s="115"/>
      <c r="T41" s="115"/>
      <c r="U41" s="115"/>
      <c r="V41" s="115"/>
      <c r="W41" s="115"/>
      <c r="X41" s="115"/>
      <c r="Y41" s="115"/>
      <c r="Z41" s="115"/>
      <c r="AA41" s="115"/>
      <c r="AB41" s="115"/>
      <c r="AC41" s="115"/>
      <c r="AD41" s="115"/>
    </row>
    <row r="42" spans="1:31" s="2" customFormat="1" x14ac:dyDescent="0.3">
      <c r="A42" s="19"/>
      <c r="B42" s="517" t="s">
        <v>235</v>
      </c>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row>
    <row r="43" spans="1:31" ht="5.0999999999999996" customHeight="1" thickBot="1" x14ac:dyDescent="0.35">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19"/>
    </row>
    <row r="44" spans="1:31" ht="45" customHeight="1" x14ac:dyDescent="0.3">
      <c r="B44" s="160"/>
      <c r="C44" s="518" t="s">
        <v>321</v>
      </c>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130"/>
    </row>
    <row r="45" spans="1:31" ht="28.2" customHeight="1" x14ac:dyDescent="0.3">
      <c r="B45" s="161"/>
      <c r="C45" s="519" t="s">
        <v>106</v>
      </c>
      <c r="D45" s="519"/>
      <c r="E45" s="519"/>
      <c r="F45" s="519"/>
      <c r="G45" s="519"/>
      <c r="H45" s="520"/>
      <c r="I45" s="512"/>
      <c r="J45" s="513"/>
      <c r="K45" s="513"/>
      <c r="L45" s="513"/>
      <c r="M45" s="513"/>
      <c r="N45" s="513"/>
      <c r="O45" s="513"/>
      <c r="P45" s="513"/>
      <c r="Q45" s="513"/>
      <c r="R45" s="514"/>
      <c r="T45" s="515" t="s">
        <v>322</v>
      </c>
      <c r="U45" s="515"/>
      <c r="V45" s="515"/>
      <c r="W45" s="515"/>
      <c r="X45" s="515"/>
      <c r="Y45" s="515"/>
      <c r="Z45" s="515"/>
      <c r="AA45" s="515"/>
      <c r="AB45" s="515"/>
      <c r="AC45" s="515"/>
      <c r="AD45" s="516"/>
    </row>
    <row r="46" spans="1:31" ht="28.2" customHeight="1" x14ac:dyDescent="0.3">
      <c r="B46" s="161"/>
      <c r="C46" s="519" t="s">
        <v>107</v>
      </c>
      <c r="D46" s="519"/>
      <c r="E46" s="519"/>
      <c r="F46" s="519"/>
      <c r="G46" s="519"/>
      <c r="H46" s="520"/>
      <c r="I46" s="512"/>
      <c r="J46" s="513"/>
      <c r="K46" s="513"/>
      <c r="L46" s="513"/>
      <c r="M46" s="513"/>
      <c r="N46" s="513"/>
      <c r="O46" s="513"/>
      <c r="P46" s="513"/>
      <c r="Q46" s="513"/>
      <c r="R46" s="514"/>
      <c r="T46" s="529"/>
      <c r="U46" s="530"/>
      <c r="V46" s="530"/>
      <c r="W46" s="530"/>
      <c r="X46" s="530"/>
      <c r="Y46" s="530"/>
      <c r="Z46" s="530"/>
      <c r="AA46" s="530"/>
      <c r="AB46" s="530"/>
      <c r="AC46" s="531"/>
      <c r="AD46" s="132"/>
    </row>
    <row r="47" spans="1:31" ht="28.2" customHeight="1" x14ac:dyDescent="0.3">
      <c r="B47" s="161"/>
      <c r="C47" s="519" t="s">
        <v>329</v>
      </c>
      <c r="D47" s="519"/>
      <c r="E47" s="519"/>
      <c r="F47" s="519"/>
      <c r="G47" s="519"/>
      <c r="H47" s="520"/>
      <c r="I47" s="535"/>
      <c r="J47" s="536"/>
      <c r="K47" s="536"/>
      <c r="L47" s="536"/>
      <c r="M47" s="536"/>
      <c r="N47" s="536"/>
      <c r="O47" s="536"/>
      <c r="P47" s="536"/>
      <c r="Q47" s="536"/>
      <c r="R47" s="537"/>
      <c r="T47" s="532"/>
      <c r="U47" s="533"/>
      <c r="V47" s="533"/>
      <c r="W47" s="533"/>
      <c r="X47" s="533"/>
      <c r="Y47" s="533"/>
      <c r="Z47" s="533"/>
      <c r="AA47" s="533"/>
      <c r="AB47" s="533"/>
      <c r="AC47" s="534"/>
      <c r="AD47" s="132"/>
    </row>
    <row r="48" spans="1:31" ht="28.2" customHeight="1" x14ac:dyDescent="0.3">
      <c r="B48" s="161"/>
      <c r="C48" s="519" t="s">
        <v>41</v>
      </c>
      <c r="D48" s="519"/>
      <c r="E48" s="519"/>
      <c r="F48" s="519"/>
      <c r="G48" s="519"/>
      <c r="H48" s="520"/>
      <c r="I48" s="535"/>
      <c r="J48" s="536"/>
      <c r="K48" s="536"/>
      <c r="L48" s="536"/>
      <c r="M48" s="536"/>
      <c r="N48" s="536"/>
      <c r="O48" s="536"/>
      <c r="P48" s="536"/>
      <c r="Q48" s="536"/>
      <c r="R48" s="537"/>
      <c r="T48" s="158"/>
      <c r="U48" s="158"/>
      <c r="V48" s="158"/>
      <c r="W48" s="528" t="s">
        <v>108</v>
      </c>
      <c r="X48" s="528"/>
      <c r="Y48" s="528"/>
      <c r="Z48" s="528"/>
      <c r="AA48" s="528"/>
      <c r="AB48" s="528"/>
      <c r="AC48" s="528"/>
      <c r="AD48" s="132"/>
    </row>
    <row r="49" spans="2:31" ht="28.2" customHeight="1" x14ac:dyDescent="0.3">
      <c r="B49" s="162"/>
      <c r="C49" s="519" t="s">
        <v>292</v>
      </c>
      <c r="D49" s="519"/>
      <c r="E49" s="519"/>
      <c r="F49" s="519"/>
      <c r="G49" s="519"/>
      <c r="H49" s="520"/>
      <c r="I49" s="535"/>
      <c r="J49" s="536"/>
      <c r="K49" s="536"/>
      <c r="L49" s="536"/>
      <c r="M49" s="536"/>
      <c r="N49" s="536"/>
      <c r="O49" s="536"/>
      <c r="P49" s="536"/>
      <c r="Q49" s="536"/>
      <c r="R49" s="537"/>
      <c r="W49" s="528"/>
      <c r="X49" s="528"/>
      <c r="Y49" s="528"/>
      <c r="Z49" s="528"/>
      <c r="AA49" s="528"/>
      <c r="AB49" s="528"/>
      <c r="AC49" s="528"/>
      <c r="AD49" s="132"/>
      <c r="AE49" s="133"/>
    </row>
    <row r="50" spans="2:31" ht="24" customHeight="1" x14ac:dyDescent="0.3">
      <c r="B50" s="161"/>
      <c r="T50" s="538">
        <f ca="1">TODAY()</f>
        <v>43473</v>
      </c>
      <c r="U50" s="538"/>
      <c r="V50" s="538"/>
      <c r="W50" s="538"/>
      <c r="AD50" s="132"/>
    </row>
    <row r="51" spans="2:31" ht="15" customHeight="1" x14ac:dyDescent="0.3">
      <c r="B51" s="163"/>
      <c r="C51" s="134" t="s">
        <v>111</v>
      </c>
      <c r="T51" s="527" t="s">
        <v>109</v>
      </c>
      <c r="U51" s="527"/>
      <c r="V51" s="527"/>
      <c r="W51" s="115"/>
      <c r="X51" s="251"/>
      <c r="Y51" s="252" t="s">
        <v>110</v>
      </c>
      <c r="Z51" s="252"/>
      <c r="AA51" s="252"/>
      <c r="AB51" s="252"/>
      <c r="AC51" s="252"/>
      <c r="AD51" s="132"/>
    </row>
    <row r="52" spans="2:31" x14ac:dyDescent="0.3">
      <c r="B52" s="131"/>
      <c r="C52" s="521"/>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c r="AC52" s="523"/>
      <c r="AD52" s="132"/>
    </row>
    <row r="53" spans="2:31" ht="64.8" customHeight="1" x14ac:dyDescent="0.3">
      <c r="B53" s="131"/>
      <c r="C53" s="524"/>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6"/>
      <c r="AD53" s="132"/>
    </row>
    <row r="54" spans="2:31" ht="18" customHeight="1" thickBot="1" x14ac:dyDescent="0.35">
      <c r="B54" s="164"/>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6"/>
    </row>
  </sheetData>
  <sheetProtection password="CC9A" sheet="1" objects="1" scenarios="1" selectLockedCells="1" selectUnlockedCells="1"/>
  <mergeCells count="119">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T50:W50"/>
    <mergeCell ref="I47:R47"/>
    <mergeCell ref="I48:R48"/>
    <mergeCell ref="Q32:AA32"/>
    <mergeCell ref="AB32:AD32"/>
    <mergeCell ref="B29:K29"/>
    <mergeCell ref="L29:O29"/>
    <mergeCell ref="AB29:AD29"/>
    <mergeCell ref="B30:K30"/>
    <mergeCell ref="L30:O30"/>
    <mergeCell ref="Q30:AA30"/>
    <mergeCell ref="AB30:AD30"/>
    <mergeCell ref="B27:K27"/>
    <mergeCell ref="L27:O27"/>
    <mergeCell ref="AB27:AD27"/>
    <mergeCell ref="B24:K24"/>
    <mergeCell ref="L24:O24"/>
    <mergeCell ref="AB24:AD24"/>
    <mergeCell ref="B25:O25"/>
    <mergeCell ref="AB25:AD25"/>
    <mergeCell ref="B31:K31"/>
    <mergeCell ref="L31:O31"/>
    <mergeCell ref="Q31:AA31"/>
    <mergeCell ref="AB31:AD31"/>
    <mergeCell ref="B22:K22"/>
    <mergeCell ref="L22:O22"/>
    <mergeCell ref="AB22:AD22"/>
    <mergeCell ref="B23:H23"/>
    <mergeCell ref="I23:K23"/>
    <mergeCell ref="L23:O23"/>
    <mergeCell ref="AB23:AD23"/>
    <mergeCell ref="B26:K26"/>
    <mergeCell ref="L26:O26"/>
    <mergeCell ref="AB26:AD26"/>
    <mergeCell ref="B20:K20"/>
    <mergeCell ref="L20:O20"/>
    <mergeCell ref="Q20:AA20"/>
    <mergeCell ref="AB20:AD20"/>
    <mergeCell ref="B21:K21"/>
    <mergeCell ref="L21:O21"/>
    <mergeCell ref="AB21:AD21"/>
    <mergeCell ref="N16:O16"/>
    <mergeCell ref="Q16:V16"/>
    <mergeCell ref="W16:X16"/>
    <mergeCell ref="Y16:AB16"/>
    <mergeCell ref="AC16:AD16"/>
    <mergeCell ref="B17:K17"/>
    <mergeCell ref="L17:O17"/>
    <mergeCell ref="Y17:AB17"/>
    <mergeCell ref="AC17:AD17"/>
    <mergeCell ref="B11:K11"/>
    <mergeCell ref="L11:M11"/>
    <mergeCell ref="N11:O11"/>
    <mergeCell ref="B13:K13"/>
    <mergeCell ref="L13:O13"/>
    <mergeCell ref="Q13:Z13"/>
    <mergeCell ref="AA13:AB13"/>
    <mergeCell ref="AC13:AD13"/>
    <mergeCell ref="B15:K16"/>
    <mergeCell ref="L15:M15"/>
    <mergeCell ref="N15:O15"/>
    <mergeCell ref="Q15:AD15"/>
    <mergeCell ref="L16:M16"/>
    <mergeCell ref="A1:AD1"/>
    <mergeCell ref="A2:AD2"/>
    <mergeCell ref="H4:R4"/>
    <mergeCell ref="B28:K28"/>
    <mergeCell ref="L28:O28"/>
    <mergeCell ref="AB28:AD28"/>
    <mergeCell ref="I5:R5"/>
    <mergeCell ref="I6:R6"/>
    <mergeCell ref="Z6:AD6"/>
    <mergeCell ref="AA4:AD4"/>
    <mergeCell ref="AA5:AD5"/>
    <mergeCell ref="AA11:AB11"/>
    <mergeCell ref="AC11:AD11"/>
    <mergeCell ref="B12:K12"/>
    <mergeCell ref="L12:M12"/>
    <mergeCell ref="N12:O12"/>
    <mergeCell ref="Q12:Z12"/>
    <mergeCell ref="AA12:AB12"/>
    <mergeCell ref="AC12:AD12"/>
    <mergeCell ref="I8:L8"/>
    <mergeCell ref="N8:S8"/>
    <mergeCell ref="T8:U8"/>
    <mergeCell ref="I9:L9"/>
    <mergeCell ref="T9:U9"/>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s>
  <conditionalFormatting sqref="T8:U8">
    <cfRule type="containsText" dxfId="5" priority="1" operator="containsText" text="max.14!">
      <formula>NOT(ISERROR(SEARCH("max.14!",T8)))</formula>
    </cfRule>
  </conditionalFormatting>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Mittelfranken:&amp;C&amp;"Roboto,Standard"
&amp;24AEJ   .........................&amp;R&amp;G</oddHeader>
    <oddFooter>&amp;C&amp;"Roboto,Standard"&amp;10Bezirksjugendring Mittelfranken, Gleißbühlstraße 7, 90402 Nürnberg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workbookViewId="0">
      <selection activeCell="C11" sqref="C11"/>
    </sheetView>
  </sheetViews>
  <sheetFormatPr baseColWidth="10" defaultRowHeight="14.4" x14ac:dyDescent="0.3"/>
  <cols>
    <col min="1" max="1" width="80.5546875" style="227" bestFit="1" customWidth="1"/>
    <col min="2" max="2" width="59.33203125" style="227" customWidth="1"/>
    <col min="3" max="3" width="9" style="227" bestFit="1" customWidth="1"/>
    <col min="4" max="16384" width="11.5546875" style="227"/>
  </cols>
  <sheetData>
    <row r="1" spans="1:9" x14ac:dyDescent="0.3">
      <c r="A1" s="231" t="s">
        <v>21</v>
      </c>
      <c r="B1" s="231"/>
      <c r="C1" s="231"/>
      <c r="D1" s="231"/>
      <c r="E1" s="231"/>
      <c r="F1" s="231"/>
      <c r="G1" s="231"/>
      <c r="H1" s="231"/>
      <c r="I1" s="231"/>
    </row>
    <row r="2" spans="1:9" x14ac:dyDescent="0.3">
      <c r="A2" s="231"/>
      <c r="B2" s="231"/>
      <c r="C2" s="231"/>
      <c r="D2" s="231"/>
      <c r="E2" s="231"/>
      <c r="F2" s="231"/>
      <c r="G2" s="231"/>
      <c r="H2" s="231"/>
      <c r="I2" s="231"/>
    </row>
    <row r="3" spans="1:9" x14ac:dyDescent="0.3">
      <c r="A3" s="231" t="s">
        <v>22</v>
      </c>
      <c r="B3" s="231"/>
      <c r="C3" s="231"/>
      <c r="D3" s="231"/>
      <c r="E3" s="231"/>
      <c r="F3" s="231"/>
      <c r="G3" s="231"/>
      <c r="H3" s="231"/>
      <c r="I3" s="231"/>
    </row>
    <row r="4" spans="1:9" x14ac:dyDescent="0.3">
      <c r="A4" s="231"/>
      <c r="B4" s="231"/>
      <c r="C4" s="231"/>
      <c r="D4" s="231"/>
      <c r="E4" s="231"/>
      <c r="F4" s="231"/>
      <c r="G4" s="231"/>
      <c r="H4" s="231"/>
      <c r="I4" s="231"/>
    </row>
    <row r="5" spans="1:9" x14ac:dyDescent="0.3">
      <c r="A5" s="232"/>
      <c r="B5" s="232"/>
      <c r="C5" s="232"/>
    </row>
    <row r="6" spans="1:9" x14ac:dyDescent="0.3">
      <c r="A6" s="233" t="s">
        <v>25</v>
      </c>
      <c r="B6" s="233" t="s">
        <v>27</v>
      </c>
      <c r="C6" s="233" t="s">
        <v>26</v>
      </c>
    </row>
    <row r="7" spans="1:9" x14ac:dyDescent="0.3">
      <c r="A7" s="234" t="s">
        <v>57</v>
      </c>
      <c r="B7" s="235" t="s">
        <v>58</v>
      </c>
      <c r="C7" s="236" t="s">
        <v>4</v>
      </c>
    </row>
    <row r="8" spans="1:9" x14ac:dyDescent="0.3">
      <c r="A8" s="234" t="s">
        <v>59</v>
      </c>
      <c r="B8" s="235" t="s">
        <v>60</v>
      </c>
      <c r="C8" s="236" t="s">
        <v>5</v>
      </c>
    </row>
    <row r="9" spans="1:9" ht="24" x14ac:dyDescent="0.3">
      <c r="A9" s="234" t="s">
        <v>61</v>
      </c>
      <c r="B9" s="235" t="s">
        <v>62</v>
      </c>
      <c r="C9" s="236" t="s">
        <v>6</v>
      </c>
    </row>
    <row r="10" spans="1:9" ht="36" x14ac:dyDescent="0.3">
      <c r="A10" s="234" t="s">
        <v>95</v>
      </c>
      <c r="B10" s="235" t="s">
        <v>63</v>
      </c>
      <c r="C10" s="236" t="s">
        <v>7</v>
      </c>
    </row>
    <row r="11" spans="1:9" ht="48" x14ac:dyDescent="0.3">
      <c r="A11" s="234" t="s">
        <v>85</v>
      </c>
      <c r="B11" s="235" t="s">
        <v>64</v>
      </c>
      <c r="C11" s="236" t="s">
        <v>8</v>
      </c>
    </row>
    <row r="12" spans="1:9" x14ac:dyDescent="0.3">
      <c r="A12" s="234" t="s">
        <v>65</v>
      </c>
      <c r="B12" s="235" t="s">
        <v>66</v>
      </c>
      <c r="C12" s="236" t="s">
        <v>9</v>
      </c>
    </row>
    <row r="13" spans="1:9" ht="24" x14ac:dyDescent="0.3">
      <c r="A13" s="234" t="s">
        <v>67</v>
      </c>
      <c r="B13" s="235" t="s">
        <v>68</v>
      </c>
      <c r="C13" s="236" t="s">
        <v>10</v>
      </c>
    </row>
    <row r="14" spans="1:9" ht="24" x14ac:dyDescent="0.3">
      <c r="A14" s="234" t="s">
        <v>69</v>
      </c>
      <c r="B14" s="235" t="s">
        <v>70</v>
      </c>
      <c r="C14" s="236" t="s">
        <v>11</v>
      </c>
    </row>
    <row r="15" spans="1:9" x14ac:dyDescent="0.3">
      <c r="A15" s="234" t="s">
        <v>71</v>
      </c>
      <c r="B15" s="235" t="s">
        <v>72</v>
      </c>
      <c r="C15" s="236" t="s">
        <v>12</v>
      </c>
    </row>
    <row r="16" spans="1:9" x14ac:dyDescent="0.3">
      <c r="A16" s="234" t="s">
        <v>73</v>
      </c>
      <c r="B16" s="235" t="s">
        <v>74</v>
      </c>
      <c r="C16" s="236" t="s">
        <v>13</v>
      </c>
    </row>
    <row r="17" spans="1:3" x14ac:dyDescent="0.3">
      <c r="A17" s="237" t="s">
        <v>75</v>
      </c>
      <c r="B17" s="238" t="s">
        <v>76</v>
      </c>
      <c r="C17" s="239" t="s">
        <v>14</v>
      </c>
    </row>
    <row r="18" spans="1:3" ht="24" x14ac:dyDescent="0.3">
      <c r="A18" s="234" t="s">
        <v>77</v>
      </c>
      <c r="B18" s="235" t="s">
        <v>78</v>
      </c>
      <c r="C18" s="236" t="s">
        <v>15</v>
      </c>
    </row>
    <row r="19" spans="1:3" x14ac:dyDescent="0.3">
      <c r="A19" s="234" t="s">
        <v>83</v>
      </c>
      <c r="B19" s="235" t="s">
        <v>84</v>
      </c>
      <c r="C19" s="236" t="s">
        <v>16</v>
      </c>
    </row>
    <row r="20" spans="1:3" ht="24" x14ac:dyDescent="0.3">
      <c r="A20" s="240" t="s">
        <v>79</v>
      </c>
      <c r="B20" s="241" t="s">
        <v>80</v>
      </c>
      <c r="C20" s="242" t="s">
        <v>17</v>
      </c>
    </row>
    <row r="21" spans="1:3" ht="25.5" customHeight="1" x14ac:dyDescent="0.3">
      <c r="A21" s="240" t="s">
        <v>81</v>
      </c>
      <c r="B21" s="241" t="s">
        <v>82</v>
      </c>
      <c r="C21" s="242" t="s">
        <v>18</v>
      </c>
    </row>
    <row r="22" spans="1:3" x14ac:dyDescent="0.3">
      <c r="A22" s="234" t="s">
        <v>23</v>
      </c>
      <c r="B22" s="235"/>
      <c r="C22" s="236" t="s">
        <v>19</v>
      </c>
    </row>
    <row r="23" spans="1:3" x14ac:dyDescent="0.3">
      <c r="A23" s="234" t="s">
        <v>24</v>
      </c>
      <c r="B23" s="235"/>
      <c r="C23" s="236" t="s">
        <v>20</v>
      </c>
    </row>
    <row r="26" spans="1:3" x14ac:dyDescent="0.3">
      <c r="A26" s="227" t="s">
        <v>186</v>
      </c>
    </row>
    <row r="27" spans="1:3" x14ac:dyDescent="0.3">
      <c r="A27" s="227" t="s">
        <v>181</v>
      </c>
    </row>
    <row r="28" spans="1:3" x14ac:dyDescent="0.3">
      <c r="A28" s="227" t="s">
        <v>182</v>
      </c>
    </row>
    <row r="29" spans="1:3" x14ac:dyDescent="0.3">
      <c r="A29" s="227" t="s">
        <v>183</v>
      </c>
    </row>
    <row r="30" spans="1:3" x14ac:dyDescent="0.3">
      <c r="A30" s="227" t="s">
        <v>184</v>
      </c>
    </row>
    <row r="31" spans="1:3" x14ac:dyDescent="0.3">
      <c r="A31" s="227" t="s">
        <v>185</v>
      </c>
    </row>
  </sheetData>
  <sheetProtection password="CC9A" sheet="1" objects="1" scenarios="1"/>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B1:G35"/>
  <sheetViews>
    <sheetView zoomScaleNormal="100" workbookViewId="0">
      <selection activeCell="F17" sqref="F17:G17"/>
    </sheetView>
  </sheetViews>
  <sheetFormatPr baseColWidth="10" defaultRowHeight="14.4" x14ac:dyDescent="0.3"/>
  <cols>
    <col min="1" max="1" width="4.5546875" style="227" customWidth="1"/>
    <col min="2" max="2" width="12.5546875" style="227" customWidth="1"/>
    <col min="3" max="3" width="3.33203125" style="227" customWidth="1"/>
    <col min="4" max="4" width="3.109375" style="227" customWidth="1"/>
    <col min="5" max="5" width="8.5546875" style="227" customWidth="1"/>
    <col min="6" max="6" width="64.109375" style="227" customWidth="1"/>
    <col min="7" max="7" width="17.44140625" style="227" bestFit="1" customWidth="1"/>
    <col min="8" max="16384" width="11.5546875" style="227"/>
  </cols>
  <sheetData>
    <row r="1" spans="2:7" ht="25.2" x14ac:dyDescent="0.45">
      <c r="B1" s="255" t="s">
        <v>335</v>
      </c>
    </row>
    <row r="3" spans="2:7" ht="28.8" x14ac:dyDescent="0.3">
      <c r="B3" s="256" t="s">
        <v>336</v>
      </c>
      <c r="F3" s="257" t="s">
        <v>337</v>
      </c>
    </row>
    <row r="4" spans="2:7" ht="14.4" customHeight="1" x14ac:dyDescent="0.3">
      <c r="B4" s="258" t="s">
        <v>338</v>
      </c>
      <c r="C4" s="258"/>
      <c r="D4" s="259"/>
    </row>
    <row r="5" spans="2:7" ht="7.95" customHeight="1" x14ac:dyDescent="0.3">
      <c r="B5" s="258"/>
      <c r="C5" s="258"/>
      <c r="F5" s="540"/>
    </row>
    <row r="6" spans="2:7" x14ac:dyDescent="0.3">
      <c r="B6" s="258" t="s">
        <v>339</v>
      </c>
      <c r="C6" s="258"/>
      <c r="D6" s="259"/>
      <c r="F6" s="540"/>
    </row>
    <row r="7" spans="2:7" ht="7.95" customHeight="1" x14ac:dyDescent="0.3">
      <c r="B7" s="258"/>
      <c r="C7" s="258"/>
      <c r="F7" s="540"/>
    </row>
    <row r="8" spans="2:7" x14ac:dyDescent="0.3">
      <c r="B8" s="258" t="s">
        <v>340</v>
      </c>
      <c r="C8" s="258"/>
      <c r="D8" s="259"/>
      <c r="F8" s="260"/>
    </row>
    <row r="9" spans="2:7" ht="7.95" customHeight="1" x14ac:dyDescent="0.3">
      <c r="B9" s="258"/>
      <c r="C9" s="258"/>
    </row>
    <row r="10" spans="2:7" x14ac:dyDescent="0.3">
      <c r="B10" s="258" t="s">
        <v>341</v>
      </c>
      <c r="C10" s="258"/>
      <c r="D10" s="259"/>
    </row>
    <row r="12" spans="2:7" x14ac:dyDescent="0.3">
      <c r="B12" s="2" t="s">
        <v>245</v>
      </c>
    </row>
    <row r="13" spans="2:7" ht="19.95" customHeight="1" x14ac:dyDescent="0.3">
      <c r="B13" s="4" t="s">
        <v>234</v>
      </c>
      <c r="F13" s="318">
        <f>'TN-Liste_AEJ'!D1</f>
        <v>0</v>
      </c>
      <c r="G13" s="320"/>
    </row>
    <row r="14" spans="2:7" ht="19.95" customHeight="1" x14ac:dyDescent="0.3">
      <c r="B14" s="4" t="s">
        <v>267</v>
      </c>
      <c r="F14" s="372">
        <f>[1]Antrag_AEJ_kurz!H5</f>
        <v>0</v>
      </c>
      <c r="G14" s="374"/>
    </row>
    <row r="15" spans="2:7" ht="19.95" customHeight="1" x14ac:dyDescent="0.3">
      <c r="B15" s="4" t="s">
        <v>56</v>
      </c>
      <c r="F15" s="318">
        <f>'TN-Liste_AEJ'!D3</f>
        <v>0</v>
      </c>
      <c r="G15" s="320"/>
    </row>
    <row r="16" spans="2:7" ht="19.95" customHeight="1" x14ac:dyDescent="0.3">
      <c r="B16" s="227" t="s">
        <v>333</v>
      </c>
      <c r="F16" s="541" t="str">
        <f>IF('TN-Liste_AEJ'!J3&gt;0,'TN-Liste_AEJ'!J3,"")</f>
        <v/>
      </c>
      <c r="G16" s="542"/>
    </row>
    <row r="17" spans="2:7" ht="19.95" customHeight="1" x14ac:dyDescent="0.3">
      <c r="B17" s="227" t="s">
        <v>342</v>
      </c>
      <c r="F17" s="541" t="str">
        <f>IF('TN-Liste_AEJ'!J4&gt;0,'TN-Liste_AEJ'!J4,"")</f>
        <v/>
      </c>
      <c r="G17" s="542"/>
    </row>
    <row r="19" spans="2:7" s="262" customFormat="1" ht="30" customHeight="1" x14ac:dyDescent="0.3">
      <c r="B19" s="261" t="s">
        <v>109</v>
      </c>
      <c r="C19" s="543" t="s">
        <v>343</v>
      </c>
      <c r="D19" s="543"/>
      <c r="E19" s="543"/>
      <c r="F19" s="261" t="s">
        <v>344</v>
      </c>
      <c r="G19" s="261" t="s">
        <v>345</v>
      </c>
    </row>
    <row r="20" spans="2:7" s="262" customFormat="1" ht="30" customHeight="1" x14ac:dyDescent="0.3">
      <c r="B20" s="263"/>
      <c r="C20" s="539"/>
      <c r="D20" s="539"/>
      <c r="E20" s="539"/>
      <c r="F20" s="263"/>
      <c r="G20" s="264"/>
    </row>
    <row r="21" spans="2:7" s="262" customFormat="1" ht="30" customHeight="1" x14ac:dyDescent="0.3">
      <c r="B21" s="263"/>
      <c r="C21" s="539"/>
      <c r="D21" s="539"/>
      <c r="E21" s="539"/>
      <c r="F21" s="263"/>
      <c r="G21" s="264"/>
    </row>
    <row r="22" spans="2:7" s="262" customFormat="1" ht="30" customHeight="1" x14ac:dyDescent="0.3">
      <c r="B22" s="263"/>
      <c r="C22" s="539"/>
      <c r="D22" s="539"/>
      <c r="E22" s="539"/>
      <c r="F22" s="263"/>
      <c r="G22" s="264"/>
    </row>
    <row r="23" spans="2:7" s="262" customFormat="1" ht="30" customHeight="1" x14ac:dyDescent="0.3">
      <c r="B23" s="263"/>
      <c r="C23" s="539"/>
      <c r="D23" s="539"/>
      <c r="E23" s="539"/>
      <c r="F23" s="263"/>
      <c r="G23" s="264"/>
    </row>
    <row r="24" spans="2:7" s="262" customFormat="1" ht="30" customHeight="1" x14ac:dyDescent="0.3">
      <c r="B24" s="263"/>
      <c r="C24" s="539"/>
      <c r="D24" s="539"/>
      <c r="E24" s="539"/>
      <c r="F24" s="263"/>
      <c r="G24" s="264"/>
    </row>
    <row r="25" spans="2:7" s="262" customFormat="1" ht="30" customHeight="1" x14ac:dyDescent="0.3">
      <c r="B25" s="263"/>
      <c r="C25" s="539"/>
      <c r="D25" s="539"/>
      <c r="E25" s="539"/>
      <c r="F25" s="263"/>
      <c r="G25" s="264"/>
    </row>
    <row r="26" spans="2:7" s="262" customFormat="1" ht="30" customHeight="1" x14ac:dyDescent="0.3">
      <c r="B26" s="263"/>
      <c r="C26" s="539"/>
      <c r="D26" s="539"/>
      <c r="E26" s="539"/>
      <c r="F26" s="263"/>
      <c r="G26" s="264"/>
    </row>
    <row r="27" spans="2:7" s="262" customFormat="1" ht="30" customHeight="1" x14ac:dyDescent="0.3">
      <c r="B27" s="263"/>
      <c r="C27" s="539"/>
      <c r="D27" s="539"/>
      <c r="E27" s="539"/>
      <c r="F27" s="263"/>
      <c r="G27" s="264"/>
    </row>
    <row r="28" spans="2:7" s="262" customFormat="1" ht="30" customHeight="1" x14ac:dyDescent="0.3">
      <c r="B28" s="263"/>
      <c r="C28" s="539"/>
      <c r="D28" s="539"/>
      <c r="E28" s="539"/>
      <c r="F28" s="263"/>
      <c r="G28" s="264"/>
    </row>
    <row r="29" spans="2:7" s="262" customFormat="1" ht="30" customHeight="1" x14ac:dyDescent="0.3">
      <c r="B29" s="263"/>
      <c r="C29" s="539"/>
      <c r="D29" s="539"/>
      <c r="E29" s="539"/>
      <c r="F29" s="263"/>
      <c r="G29" s="264"/>
    </row>
    <row r="30" spans="2:7" s="262" customFormat="1" ht="30" customHeight="1" x14ac:dyDescent="0.3">
      <c r="B30" s="263"/>
      <c r="C30" s="539"/>
      <c r="D30" s="539"/>
      <c r="E30" s="539"/>
      <c r="F30" s="263"/>
      <c r="G30" s="264"/>
    </row>
    <row r="31" spans="2:7" s="262" customFormat="1" ht="30" customHeight="1" x14ac:dyDescent="0.3">
      <c r="B31" s="263"/>
      <c r="C31" s="539"/>
      <c r="D31" s="539"/>
      <c r="E31" s="539"/>
      <c r="F31" s="263"/>
      <c r="G31" s="264"/>
    </row>
    <row r="32" spans="2:7" s="262" customFormat="1" ht="30" customHeight="1" x14ac:dyDescent="0.3">
      <c r="B32" s="263"/>
      <c r="C32" s="539"/>
      <c r="D32" s="539"/>
      <c r="E32" s="539"/>
      <c r="F32" s="263"/>
      <c r="G32" s="264"/>
    </row>
    <row r="33" spans="2:7" s="262" customFormat="1" ht="30" customHeight="1" x14ac:dyDescent="0.3">
      <c r="B33" s="263"/>
      <c r="C33" s="539"/>
      <c r="D33" s="539"/>
      <c r="E33" s="539"/>
      <c r="F33" s="263"/>
      <c r="G33" s="264"/>
    </row>
    <row r="34" spans="2:7" s="262" customFormat="1" ht="30" customHeight="1" x14ac:dyDescent="0.3">
      <c r="F34" s="265" t="s">
        <v>346</v>
      </c>
      <c r="G34" s="266">
        <f>SUM(G20:G33)</f>
        <v>0</v>
      </c>
    </row>
    <row r="35" spans="2:7" s="262" customFormat="1" ht="30" customHeight="1" x14ac:dyDescent="0.3">
      <c r="F35" s="265" t="s">
        <v>347</v>
      </c>
      <c r="G35" s="267">
        <f>9.6*G34</f>
        <v>0</v>
      </c>
    </row>
  </sheetData>
  <sheetProtection password="CC9A" sheet="1" objects="1" scenarios="1"/>
  <mergeCells count="21">
    <mergeCell ref="C31:E31"/>
    <mergeCell ref="C32:E32"/>
    <mergeCell ref="C33:E33"/>
    <mergeCell ref="C25:E25"/>
    <mergeCell ref="C26:E26"/>
    <mergeCell ref="C27:E27"/>
    <mergeCell ref="C28:E28"/>
    <mergeCell ref="C29:E29"/>
    <mergeCell ref="C30:E30"/>
    <mergeCell ref="C24:E24"/>
    <mergeCell ref="F5:F7"/>
    <mergeCell ref="F13:G13"/>
    <mergeCell ref="F14:G14"/>
    <mergeCell ref="F15:G15"/>
    <mergeCell ref="F16:G16"/>
    <mergeCell ref="F17:G17"/>
    <mergeCell ref="C19:E19"/>
    <mergeCell ref="C20:E20"/>
    <mergeCell ref="C21:E21"/>
    <mergeCell ref="C22:E22"/>
    <mergeCell ref="C23:E23"/>
  </mergeCells>
  <conditionalFormatting sqref="G34">
    <cfRule type="cellIs" dxfId="4" priority="5" operator="equal">
      <formula>0</formula>
    </cfRule>
  </conditionalFormatting>
  <conditionalFormatting sqref="G35">
    <cfRule type="cellIs" dxfId="3" priority="4" operator="equal">
      <formula>0</formula>
    </cfRule>
  </conditionalFormatting>
  <conditionalFormatting sqref="F14:G14">
    <cfRule type="cellIs" dxfId="2" priority="3" operator="equal">
      <formula>0</formula>
    </cfRule>
  </conditionalFormatting>
  <conditionalFormatting sqref="F13:G13">
    <cfRule type="cellIs" dxfId="1" priority="2" operator="equal">
      <formula>0</formula>
    </cfRule>
  </conditionalFormatting>
  <conditionalFormatting sqref="F15:G15">
    <cfRule type="cellIs" dxfId="0" priority="1" operator="equal">
      <formula>0</formula>
    </cfRule>
  </conditionalFormatting>
  <dataValidations count="2">
    <dataValidation allowBlank="1" showInputMessage="1" showErrorMessage="1" prompt="wird vom Bezirksjugend-ring ausgefüllt" sqref="F5:F7"/>
    <dataValidation allowBlank="1" showInputMessage="1" showErrorMessage="1" promptTitle="trifft zu?" prompt="dann bitte hier ein &quot;X&quot; setzen" sqref="D6 D8 D10 D4"/>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so gehts</vt:lpstr>
      <vt:lpstr>TN-Liste_AEJ</vt:lpstr>
      <vt:lpstr>Antrag_AEJ</vt:lpstr>
      <vt:lpstr>Zuweisungsbescheid AEJ</vt:lpstr>
      <vt:lpstr>Themenschlüssel</vt:lpstr>
      <vt:lpstr>Stundenzettel</vt:lpstr>
      <vt:lpstr>Antrag_AEJ!Druckbereich</vt:lpstr>
      <vt:lpstr>'so gehts'!Druckbereich</vt:lpstr>
      <vt:lpstr>Stundenzettel!Druckbereich</vt:lpstr>
      <vt:lpstr>'TN-Liste_AEJ'!Druckbereich</vt:lpstr>
      <vt:lpstr>'Zuweisungsbescheid AEJ'!Druckbereich</vt:lpstr>
      <vt:lpstr>'TN-Liste_AEJ'!Drucktitel</vt:lpstr>
      <vt:lpstr>Kennzeichen</vt:lpstr>
      <vt:lpstr>Themenschwerpunkte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Andrea Niebler Bezirksjugendring Mittelfranken</cp:lastModifiedBy>
  <cp:lastPrinted>2018-12-12T08:01:58Z</cp:lastPrinted>
  <dcterms:created xsi:type="dcterms:W3CDTF">2009-01-16T09:25:25Z</dcterms:created>
  <dcterms:modified xsi:type="dcterms:W3CDTF">2019-01-08T18:01:57Z</dcterms:modified>
</cp:coreProperties>
</file>